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P:\Siti\"/>
    </mc:Choice>
  </mc:AlternateContent>
  <xr:revisionPtr revIDLastSave="0" documentId="13_ncr:1_{DEC7FCE2-A45D-4732-92DD-717FED1260CE}" xr6:coauthVersionLast="47" xr6:coauthVersionMax="47" xr10:uidLastSave="{00000000-0000-0000-0000-000000000000}"/>
  <bookViews>
    <workbookView xWindow="21480" yWindow="-120" windowWidth="21840" windowHeight="13020" tabRatio="759" firstSheet="1" activeTab="1" xr2:uid="{00000000-000D-0000-FFFF-FFFF00000000}"/>
  </bookViews>
  <sheets>
    <sheet name="Tracciato (2)" sheetId="8" state="hidden" r:id="rId1"/>
    <sheet name="Tracciato" sheetId="2" r:id="rId2"/>
    <sheet name="BilV2020" sheetId="12" r:id="rId3"/>
    <sheet name="Score" sheetId="3" r:id="rId4"/>
    <sheet name="soci ed Esponenti" sheetId="11" r:id="rId5"/>
    <sheet name="Clienti Arr." sheetId="9" r:id="rId6"/>
    <sheet name="Bilancio" sheetId="10" state="hidden" r:id="rId7"/>
    <sheet name="Tabelle" sheetId="1" r:id="rId8"/>
    <sheet name="Ateco" sheetId="6" r:id="rId9"/>
    <sheet name="L662" sheetId="4" r:id="rId10"/>
    <sheet name="Score Dettaglio" sheetId="5" r:id="rId11"/>
    <sheet name="Bilancio Ottico" sheetId="7" state="hidden" r:id="rId12"/>
  </sheets>
  <definedNames>
    <definedName name="_xlnm.Print_Area" localSheetId="1">Tracciato!$A$1:$E$88</definedName>
    <definedName name="_xlnm.Print_Area" localSheetId="0">'Tracciato (2)'!$A$1:$E$79</definedName>
    <definedName name="tota">Tracciato!$E$3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" i="2" l="1"/>
  <c r="G213" i="12" l="1"/>
  <c r="F213" i="12"/>
  <c r="H213" i="12" s="1"/>
  <c r="E213" i="12"/>
  <c r="D213" i="12"/>
  <c r="C213" i="12"/>
  <c r="B213" i="12"/>
  <c r="A213" i="12"/>
  <c r="G212" i="12"/>
  <c r="F212" i="12"/>
  <c r="H212" i="12" s="1"/>
  <c r="E212" i="12"/>
  <c r="D212" i="12"/>
  <c r="C212" i="12"/>
  <c r="B212" i="12"/>
  <c r="A212" i="12"/>
  <c r="G211" i="12"/>
  <c r="F211" i="12"/>
  <c r="H211" i="12" s="1"/>
  <c r="E211" i="12"/>
  <c r="D211" i="12"/>
  <c r="C211" i="12"/>
  <c r="B211" i="12"/>
  <c r="A211" i="12"/>
  <c r="G210" i="12"/>
  <c r="F210" i="12"/>
  <c r="H210" i="12" s="1"/>
  <c r="E210" i="12"/>
  <c r="D210" i="12"/>
  <c r="C210" i="12"/>
  <c r="B210" i="12"/>
  <c r="A210" i="12"/>
  <c r="G209" i="12"/>
  <c r="F209" i="12"/>
  <c r="H209" i="12" s="1"/>
  <c r="E209" i="12"/>
  <c r="D209" i="12"/>
  <c r="C209" i="12"/>
  <c r="B209" i="12"/>
  <c r="A209" i="12"/>
  <c r="G208" i="12"/>
  <c r="F208" i="12"/>
  <c r="H208" i="12" s="1"/>
  <c r="E208" i="12"/>
  <c r="D208" i="12"/>
  <c r="C208" i="12"/>
  <c r="B208" i="12"/>
  <c r="A208" i="12"/>
  <c r="G207" i="12"/>
  <c r="F207" i="12"/>
  <c r="H207" i="12" s="1"/>
  <c r="E207" i="12"/>
  <c r="D207" i="12"/>
  <c r="C207" i="12"/>
  <c r="B207" i="12"/>
  <c r="A207" i="12"/>
  <c r="G206" i="12"/>
  <c r="F206" i="12"/>
  <c r="H206" i="12" s="1"/>
  <c r="E206" i="12"/>
  <c r="D206" i="12"/>
  <c r="C206" i="12"/>
  <c r="B206" i="12"/>
  <c r="A206" i="12"/>
  <c r="G205" i="12"/>
  <c r="F205" i="12"/>
  <c r="H205" i="12" s="1"/>
  <c r="E205" i="12"/>
  <c r="D205" i="12"/>
  <c r="C205" i="12"/>
  <c r="B205" i="12"/>
  <c r="A205" i="12"/>
  <c r="G204" i="12"/>
  <c r="F204" i="12"/>
  <c r="H204" i="12" s="1"/>
  <c r="E204" i="12"/>
  <c r="D204" i="12"/>
  <c r="C204" i="12"/>
  <c r="B204" i="12"/>
  <c r="A204" i="12"/>
  <c r="G203" i="12"/>
  <c r="F203" i="12"/>
  <c r="H203" i="12" s="1"/>
  <c r="E203" i="12"/>
  <c r="D203" i="12"/>
  <c r="C203" i="12"/>
  <c r="B203" i="12"/>
  <c r="A203" i="12"/>
  <c r="H202" i="12"/>
  <c r="G202" i="12"/>
  <c r="F202" i="12"/>
  <c r="E202" i="12"/>
  <c r="D202" i="12"/>
  <c r="C202" i="12"/>
  <c r="B202" i="12"/>
  <c r="A202" i="12"/>
  <c r="G201" i="12"/>
  <c r="F201" i="12"/>
  <c r="H201" i="12" s="1"/>
  <c r="E201" i="12"/>
  <c r="D201" i="12"/>
  <c r="C201" i="12"/>
  <c r="B201" i="12"/>
  <c r="A201" i="12"/>
  <c r="G200" i="12"/>
  <c r="F200" i="12"/>
  <c r="H200" i="12" s="1"/>
  <c r="E200" i="12"/>
  <c r="D200" i="12"/>
  <c r="C200" i="12"/>
  <c r="B200" i="12"/>
  <c r="A200" i="12"/>
  <c r="G199" i="12"/>
  <c r="F199" i="12"/>
  <c r="H199" i="12" s="1"/>
  <c r="E199" i="12"/>
  <c r="D199" i="12"/>
  <c r="C199" i="12"/>
  <c r="B199" i="12"/>
  <c r="A199" i="12"/>
  <c r="G198" i="12"/>
  <c r="F198" i="12"/>
  <c r="H198" i="12" s="1"/>
  <c r="E198" i="12"/>
  <c r="D198" i="12"/>
  <c r="C198" i="12"/>
  <c r="B198" i="12"/>
  <c r="A198" i="12"/>
  <c r="G197" i="12"/>
  <c r="F197" i="12"/>
  <c r="H197" i="12" s="1"/>
  <c r="E197" i="12"/>
  <c r="D197" i="12"/>
  <c r="C197" i="12"/>
  <c r="B197" i="12"/>
  <c r="A197" i="12"/>
  <c r="G196" i="12"/>
  <c r="F196" i="12"/>
  <c r="H196" i="12" s="1"/>
  <c r="E196" i="12"/>
  <c r="D196" i="12"/>
  <c r="C196" i="12"/>
  <c r="B196" i="12"/>
  <c r="A196" i="12"/>
  <c r="G195" i="12"/>
  <c r="F195" i="12"/>
  <c r="H195" i="12" s="1"/>
  <c r="E195" i="12"/>
  <c r="D195" i="12"/>
  <c r="C195" i="12"/>
  <c r="B195" i="12"/>
  <c r="A195" i="12"/>
  <c r="G194" i="12"/>
  <c r="F194" i="12"/>
  <c r="H194" i="12" s="1"/>
  <c r="E194" i="12"/>
  <c r="D194" i="12"/>
  <c r="C194" i="12"/>
  <c r="B194" i="12"/>
  <c r="A194" i="12"/>
  <c r="G193" i="12"/>
  <c r="F193" i="12"/>
  <c r="H193" i="12" s="1"/>
  <c r="E193" i="12"/>
  <c r="D193" i="12"/>
  <c r="C193" i="12"/>
  <c r="B193" i="12"/>
  <c r="A193" i="12"/>
  <c r="G192" i="12"/>
  <c r="F192" i="12"/>
  <c r="H192" i="12" s="1"/>
  <c r="E192" i="12"/>
  <c r="D192" i="12"/>
  <c r="C192" i="12"/>
  <c r="B192" i="12"/>
  <c r="A192" i="12"/>
  <c r="G191" i="12"/>
  <c r="F191" i="12"/>
  <c r="H191" i="12" s="1"/>
  <c r="E191" i="12"/>
  <c r="D191" i="12"/>
  <c r="C191" i="12"/>
  <c r="B191" i="12"/>
  <c r="A191" i="12"/>
  <c r="G190" i="12"/>
  <c r="F190" i="12"/>
  <c r="H190" i="12" s="1"/>
  <c r="E190" i="12"/>
  <c r="D190" i="12"/>
  <c r="C190" i="12"/>
  <c r="B190" i="12"/>
  <c r="A190" i="12"/>
  <c r="G189" i="12"/>
  <c r="F189" i="12"/>
  <c r="H189" i="12" s="1"/>
  <c r="E189" i="12"/>
  <c r="D189" i="12"/>
  <c r="C189" i="12"/>
  <c r="B189" i="12"/>
  <c r="A189" i="12"/>
  <c r="G188" i="12"/>
  <c r="F188" i="12"/>
  <c r="H188" i="12" s="1"/>
  <c r="E188" i="12"/>
  <c r="D188" i="12"/>
  <c r="C188" i="12"/>
  <c r="B188" i="12"/>
  <c r="A188" i="12"/>
  <c r="G187" i="12"/>
  <c r="F187" i="12"/>
  <c r="H187" i="12" s="1"/>
  <c r="E187" i="12"/>
  <c r="D187" i="12"/>
  <c r="C187" i="12"/>
  <c r="B187" i="12"/>
  <c r="A187" i="12"/>
  <c r="G186" i="12"/>
  <c r="F186" i="12"/>
  <c r="H186" i="12" s="1"/>
  <c r="E186" i="12"/>
  <c r="D186" i="12"/>
  <c r="C186" i="12"/>
  <c r="B186" i="12"/>
  <c r="A186" i="12"/>
  <c r="G185" i="12"/>
  <c r="F185" i="12"/>
  <c r="H185" i="12" s="1"/>
  <c r="E185" i="12"/>
  <c r="D185" i="12"/>
  <c r="C185" i="12"/>
  <c r="B185" i="12"/>
  <c r="A185" i="12"/>
  <c r="G184" i="12"/>
  <c r="F184" i="12"/>
  <c r="E184" i="12"/>
  <c r="D184" i="12"/>
  <c r="C184" i="12"/>
  <c r="B184" i="12"/>
  <c r="A184" i="12"/>
  <c r="G183" i="12"/>
  <c r="F183" i="12"/>
  <c r="H183" i="12" s="1"/>
  <c r="E183" i="12"/>
  <c r="D183" i="12"/>
  <c r="C183" i="12"/>
  <c r="B183" i="12"/>
  <c r="A183" i="12"/>
  <c r="G182" i="12"/>
  <c r="F182" i="12"/>
  <c r="H182" i="12" s="1"/>
  <c r="E182" i="12"/>
  <c r="D182" i="12"/>
  <c r="C182" i="12"/>
  <c r="B182" i="12"/>
  <c r="A182" i="12"/>
  <c r="G181" i="12"/>
  <c r="F181" i="12"/>
  <c r="H181" i="12" s="1"/>
  <c r="E181" i="12"/>
  <c r="D181" i="12"/>
  <c r="C181" i="12"/>
  <c r="B181" i="12"/>
  <c r="A181" i="12"/>
  <c r="G180" i="12"/>
  <c r="F180" i="12"/>
  <c r="H180" i="12" s="1"/>
  <c r="E180" i="12"/>
  <c r="D180" i="12"/>
  <c r="C180" i="12"/>
  <c r="B180" i="12"/>
  <c r="A180" i="12"/>
  <c r="G179" i="12"/>
  <c r="F179" i="12"/>
  <c r="H179" i="12" s="1"/>
  <c r="E179" i="12"/>
  <c r="D179" i="12"/>
  <c r="C179" i="12"/>
  <c r="B179" i="12"/>
  <c r="A179" i="12"/>
  <c r="G178" i="12"/>
  <c r="F178" i="12"/>
  <c r="H178" i="12" s="1"/>
  <c r="E178" i="12"/>
  <c r="D178" i="12"/>
  <c r="C178" i="12"/>
  <c r="B178" i="12"/>
  <c r="A178" i="12"/>
  <c r="H177" i="12"/>
  <c r="G177" i="12"/>
  <c r="F177" i="12"/>
  <c r="E177" i="12"/>
  <c r="D177" i="12"/>
  <c r="C177" i="12"/>
  <c r="B177" i="12"/>
  <c r="A177" i="12"/>
  <c r="G176" i="12"/>
  <c r="F176" i="12"/>
  <c r="E176" i="12"/>
  <c r="D176" i="12"/>
  <c r="C176" i="12"/>
  <c r="B176" i="12"/>
  <c r="A176" i="12"/>
  <c r="G175" i="12"/>
  <c r="F175" i="12"/>
  <c r="H175" i="12" s="1"/>
  <c r="E175" i="12"/>
  <c r="D175" i="12"/>
  <c r="C175" i="12"/>
  <c r="B175" i="12"/>
  <c r="A175" i="12"/>
  <c r="G174" i="12"/>
  <c r="F174" i="12"/>
  <c r="E174" i="12"/>
  <c r="D174" i="12"/>
  <c r="C174" i="12"/>
  <c r="B174" i="12"/>
  <c r="A174" i="12"/>
  <c r="G173" i="12"/>
  <c r="F173" i="12"/>
  <c r="H173" i="12" s="1"/>
  <c r="E173" i="12"/>
  <c r="D173" i="12"/>
  <c r="C173" i="12"/>
  <c r="B173" i="12"/>
  <c r="A173" i="12"/>
  <c r="H172" i="12"/>
  <c r="G172" i="12"/>
  <c r="F172" i="12"/>
  <c r="E172" i="12"/>
  <c r="D172" i="12"/>
  <c r="C172" i="12"/>
  <c r="B172" i="12"/>
  <c r="A172" i="12"/>
  <c r="G171" i="12"/>
  <c r="F171" i="12"/>
  <c r="E171" i="12"/>
  <c r="D171" i="12"/>
  <c r="C171" i="12"/>
  <c r="B171" i="12"/>
  <c r="A171" i="12"/>
  <c r="G170" i="12"/>
  <c r="F170" i="12"/>
  <c r="E170" i="12"/>
  <c r="D170" i="12"/>
  <c r="C170" i="12"/>
  <c r="B170" i="12"/>
  <c r="A170" i="12"/>
  <c r="G169" i="12"/>
  <c r="F169" i="12"/>
  <c r="H169" i="12" s="1"/>
  <c r="E169" i="12"/>
  <c r="D169" i="12"/>
  <c r="C169" i="12"/>
  <c r="B169" i="12"/>
  <c r="A169" i="12"/>
  <c r="G168" i="12"/>
  <c r="F168" i="12"/>
  <c r="E168" i="12"/>
  <c r="D168" i="12"/>
  <c r="C168" i="12"/>
  <c r="B168" i="12"/>
  <c r="A168" i="12"/>
  <c r="G167" i="12"/>
  <c r="F167" i="12"/>
  <c r="E167" i="12"/>
  <c r="D167" i="12"/>
  <c r="C167" i="12"/>
  <c r="B167" i="12"/>
  <c r="A167" i="12"/>
  <c r="G166" i="12"/>
  <c r="F166" i="12"/>
  <c r="E166" i="12"/>
  <c r="D166" i="12"/>
  <c r="C166" i="12"/>
  <c r="B166" i="12"/>
  <c r="A166" i="12"/>
  <c r="G165" i="12"/>
  <c r="F165" i="12"/>
  <c r="H165" i="12" s="1"/>
  <c r="E165" i="12"/>
  <c r="D165" i="12"/>
  <c r="C165" i="12"/>
  <c r="B165" i="12"/>
  <c r="A165" i="12"/>
  <c r="G164" i="12"/>
  <c r="F164" i="12"/>
  <c r="H164" i="12" s="1"/>
  <c r="E164" i="12"/>
  <c r="D164" i="12"/>
  <c r="C164" i="12"/>
  <c r="B164" i="12"/>
  <c r="A164" i="12"/>
  <c r="G163" i="12"/>
  <c r="F163" i="12"/>
  <c r="H163" i="12" s="1"/>
  <c r="E163" i="12"/>
  <c r="D163" i="12"/>
  <c r="C163" i="12"/>
  <c r="B163" i="12"/>
  <c r="A163" i="12"/>
  <c r="G162" i="12"/>
  <c r="F162" i="12"/>
  <c r="E162" i="12"/>
  <c r="D162" i="12"/>
  <c r="C162" i="12"/>
  <c r="B162" i="12"/>
  <c r="A162" i="12"/>
  <c r="G161" i="12"/>
  <c r="F161" i="12"/>
  <c r="E161" i="12"/>
  <c r="D161" i="12"/>
  <c r="C161" i="12"/>
  <c r="B161" i="12"/>
  <c r="A161" i="12"/>
  <c r="G160" i="12"/>
  <c r="F160" i="12"/>
  <c r="H160" i="12" s="1"/>
  <c r="E160" i="12"/>
  <c r="D160" i="12"/>
  <c r="C160" i="12"/>
  <c r="B160" i="12"/>
  <c r="A160" i="12"/>
  <c r="G159" i="12"/>
  <c r="F159" i="12"/>
  <c r="H159" i="12" s="1"/>
  <c r="E159" i="12"/>
  <c r="D159" i="12"/>
  <c r="C159" i="12"/>
  <c r="B159" i="12"/>
  <c r="A159" i="12"/>
  <c r="G158" i="12"/>
  <c r="F158" i="12"/>
  <c r="E158" i="12"/>
  <c r="D158" i="12"/>
  <c r="C158" i="12"/>
  <c r="B158" i="12"/>
  <c r="A158" i="12"/>
  <c r="G157" i="12"/>
  <c r="F157" i="12"/>
  <c r="H157" i="12" s="1"/>
  <c r="E157" i="12"/>
  <c r="D157" i="12"/>
  <c r="C157" i="12"/>
  <c r="B157" i="12"/>
  <c r="A157" i="12"/>
  <c r="G156" i="12"/>
  <c r="F156" i="12"/>
  <c r="H156" i="12" s="1"/>
  <c r="E156" i="12"/>
  <c r="D156" i="12"/>
  <c r="C156" i="12"/>
  <c r="B156" i="12"/>
  <c r="A156" i="12"/>
  <c r="G155" i="12"/>
  <c r="F155" i="12"/>
  <c r="E155" i="12"/>
  <c r="D155" i="12"/>
  <c r="C155" i="12"/>
  <c r="B155" i="12"/>
  <c r="A155" i="12"/>
  <c r="G154" i="12"/>
  <c r="F154" i="12"/>
  <c r="E154" i="12"/>
  <c r="D154" i="12"/>
  <c r="C154" i="12"/>
  <c r="B154" i="12"/>
  <c r="A154" i="12"/>
  <c r="G153" i="12"/>
  <c r="F153" i="12"/>
  <c r="H153" i="12" s="1"/>
  <c r="E153" i="12"/>
  <c r="D153" i="12"/>
  <c r="C153" i="12"/>
  <c r="B153" i="12"/>
  <c r="A153" i="12"/>
  <c r="G152" i="12"/>
  <c r="H152" i="12" s="1"/>
  <c r="F152" i="12"/>
  <c r="E152" i="12"/>
  <c r="D152" i="12"/>
  <c r="C152" i="12"/>
  <c r="B152" i="12"/>
  <c r="A152" i="12"/>
  <c r="G151" i="12"/>
  <c r="F151" i="12"/>
  <c r="H151" i="12" s="1"/>
  <c r="E151" i="12"/>
  <c r="D151" i="12"/>
  <c r="C151" i="12"/>
  <c r="B151" i="12"/>
  <c r="A151" i="12"/>
  <c r="G150" i="12"/>
  <c r="F150" i="12"/>
  <c r="H150" i="12" s="1"/>
  <c r="E150" i="12"/>
  <c r="D150" i="12"/>
  <c r="C150" i="12"/>
  <c r="B150" i="12"/>
  <c r="A150" i="12"/>
  <c r="G149" i="12"/>
  <c r="F149" i="12"/>
  <c r="H149" i="12" s="1"/>
  <c r="E149" i="12"/>
  <c r="D149" i="12"/>
  <c r="C149" i="12"/>
  <c r="B149" i="12"/>
  <c r="A149" i="12"/>
  <c r="G148" i="12"/>
  <c r="F148" i="12"/>
  <c r="H148" i="12" s="1"/>
  <c r="E148" i="12"/>
  <c r="D148" i="12"/>
  <c r="C148" i="12"/>
  <c r="B148" i="12"/>
  <c r="A148" i="12"/>
  <c r="G147" i="12"/>
  <c r="H147" i="12" s="1"/>
  <c r="F147" i="12"/>
  <c r="E147" i="12"/>
  <c r="D147" i="12"/>
  <c r="C147" i="12"/>
  <c r="B147" i="12"/>
  <c r="A147" i="12"/>
  <c r="G146" i="12"/>
  <c r="F146" i="12"/>
  <c r="H146" i="12" s="1"/>
  <c r="E146" i="12"/>
  <c r="D146" i="12"/>
  <c r="C146" i="12"/>
  <c r="B146" i="12"/>
  <c r="A146" i="12"/>
  <c r="G145" i="12"/>
  <c r="F145" i="12"/>
  <c r="H145" i="12" s="1"/>
  <c r="E145" i="12"/>
  <c r="D145" i="12"/>
  <c r="C145" i="12"/>
  <c r="B145" i="12"/>
  <c r="A145" i="12"/>
  <c r="G144" i="12"/>
  <c r="F144" i="12"/>
  <c r="H144" i="12" s="1"/>
  <c r="E144" i="12"/>
  <c r="D144" i="12"/>
  <c r="C144" i="12"/>
  <c r="B144" i="12"/>
  <c r="A144" i="12"/>
  <c r="G143" i="12"/>
  <c r="F143" i="12"/>
  <c r="H143" i="12" s="1"/>
  <c r="E143" i="12"/>
  <c r="D143" i="12"/>
  <c r="C143" i="12"/>
  <c r="B143" i="12"/>
  <c r="A143" i="12"/>
  <c r="G142" i="12"/>
  <c r="F142" i="12"/>
  <c r="H142" i="12" s="1"/>
  <c r="E142" i="12"/>
  <c r="D142" i="12"/>
  <c r="C142" i="12"/>
  <c r="B142" i="12"/>
  <c r="A142" i="12"/>
  <c r="G141" i="12"/>
  <c r="F141" i="12"/>
  <c r="H141" i="12" s="1"/>
  <c r="E141" i="12"/>
  <c r="D141" i="12"/>
  <c r="C141" i="12"/>
  <c r="B141" i="12"/>
  <c r="A141" i="12"/>
  <c r="G140" i="12"/>
  <c r="F140" i="12"/>
  <c r="H140" i="12" s="1"/>
  <c r="E140" i="12"/>
  <c r="D140" i="12"/>
  <c r="C140" i="12"/>
  <c r="B140" i="12"/>
  <c r="A140" i="12"/>
  <c r="G139" i="12"/>
  <c r="F139" i="12"/>
  <c r="H139" i="12" s="1"/>
  <c r="E139" i="12"/>
  <c r="D139" i="12"/>
  <c r="C139" i="12"/>
  <c r="B139" i="12"/>
  <c r="A139" i="12"/>
  <c r="G138" i="12"/>
  <c r="F138" i="12"/>
  <c r="H138" i="12" s="1"/>
  <c r="E138" i="12"/>
  <c r="D138" i="12"/>
  <c r="C138" i="12"/>
  <c r="B138" i="12"/>
  <c r="A138" i="12"/>
  <c r="G137" i="12"/>
  <c r="F137" i="12"/>
  <c r="H137" i="12" s="1"/>
  <c r="E137" i="12"/>
  <c r="D137" i="12"/>
  <c r="C137" i="12"/>
  <c r="B137" i="12"/>
  <c r="A137" i="12"/>
  <c r="G136" i="12"/>
  <c r="F136" i="12"/>
  <c r="H136" i="12" s="1"/>
  <c r="E136" i="12"/>
  <c r="D136" i="12"/>
  <c r="C136" i="12"/>
  <c r="B136" i="12"/>
  <c r="A136" i="12"/>
  <c r="G135" i="12"/>
  <c r="F135" i="12"/>
  <c r="H135" i="12" s="1"/>
  <c r="E135" i="12"/>
  <c r="D135" i="12"/>
  <c r="C135" i="12"/>
  <c r="B135" i="12"/>
  <c r="A135" i="12"/>
  <c r="G134" i="12"/>
  <c r="F134" i="12"/>
  <c r="H134" i="12" s="1"/>
  <c r="E134" i="12"/>
  <c r="D134" i="12"/>
  <c r="C134" i="12"/>
  <c r="B134" i="12"/>
  <c r="A134" i="12"/>
  <c r="G133" i="12"/>
  <c r="F133" i="12"/>
  <c r="H133" i="12" s="1"/>
  <c r="E133" i="12"/>
  <c r="D133" i="12"/>
  <c r="C133" i="12"/>
  <c r="B133" i="12"/>
  <c r="A133" i="12"/>
  <c r="G132" i="12"/>
  <c r="F132" i="12"/>
  <c r="H132" i="12" s="1"/>
  <c r="E132" i="12"/>
  <c r="D132" i="12"/>
  <c r="C132" i="12"/>
  <c r="B132" i="12"/>
  <c r="A132" i="12"/>
  <c r="G131" i="12"/>
  <c r="F131" i="12"/>
  <c r="H131" i="12" s="1"/>
  <c r="E131" i="12"/>
  <c r="D131" i="12"/>
  <c r="C131" i="12"/>
  <c r="B131" i="12"/>
  <c r="A131" i="12"/>
  <c r="G130" i="12"/>
  <c r="F130" i="12"/>
  <c r="H130" i="12" s="1"/>
  <c r="E130" i="12"/>
  <c r="D130" i="12"/>
  <c r="C130" i="12"/>
  <c r="B130" i="12"/>
  <c r="A130" i="12"/>
  <c r="G129" i="12"/>
  <c r="F129" i="12"/>
  <c r="H129" i="12" s="1"/>
  <c r="E129" i="12"/>
  <c r="D129" i="12"/>
  <c r="C129" i="12"/>
  <c r="B129" i="12"/>
  <c r="A129" i="12"/>
  <c r="G128" i="12"/>
  <c r="F128" i="12"/>
  <c r="H128" i="12" s="1"/>
  <c r="E128" i="12"/>
  <c r="D128" i="12"/>
  <c r="C128" i="12"/>
  <c r="B128" i="12"/>
  <c r="A128" i="12"/>
  <c r="H127" i="12"/>
  <c r="G127" i="12"/>
  <c r="F127" i="12"/>
  <c r="E127" i="12"/>
  <c r="D127" i="12"/>
  <c r="C127" i="12"/>
  <c r="B127" i="12"/>
  <c r="A127" i="12"/>
  <c r="G126" i="12"/>
  <c r="F126" i="12"/>
  <c r="H126" i="12" s="1"/>
  <c r="E126" i="12"/>
  <c r="D126" i="12"/>
  <c r="C126" i="12"/>
  <c r="B126" i="12"/>
  <c r="A126" i="12"/>
  <c r="G125" i="12"/>
  <c r="F125" i="12"/>
  <c r="H125" i="12" s="1"/>
  <c r="E125" i="12"/>
  <c r="D125" i="12"/>
  <c r="C125" i="12"/>
  <c r="B125" i="12"/>
  <c r="A125" i="12"/>
  <c r="G124" i="12"/>
  <c r="F124" i="12"/>
  <c r="H124" i="12" s="1"/>
  <c r="E124" i="12"/>
  <c r="D124" i="12"/>
  <c r="C124" i="12"/>
  <c r="B124" i="12"/>
  <c r="A124" i="12"/>
  <c r="G123" i="12"/>
  <c r="F123" i="12"/>
  <c r="H123" i="12" s="1"/>
  <c r="E123" i="12"/>
  <c r="D123" i="12"/>
  <c r="C123" i="12"/>
  <c r="B123" i="12"/>
  <c r="A123" i="12"/>
  <c r="H122" i="12"/>
  <c r="G122" i="12"/>
  <c r="F122" i="12"/>
  <c r="E122" i="12"/>
  <c r="D122" i="12"/>
  <c r="C122" i="12"/>
  <c r="B122" i="12"/>
  <c r="A122" i="12"/>
  <c r="G121" i="12"/>
  <c r="F121" i="12"/>
  <c r="H121" i="12" s="1"/>
  <c r="E121" i="12"/>
  <c r="D121" i="12"/>
  <c r="C121" i="12"/>
  <c r="B121" i="12"/>
  <c r="A121" i="12"/>
  <c r="G120" i="12"/>
  <c r="F120" i="12"/>
  <c r="H120" i="12" s="1"/>
  <c r="E120" i="12"/>
  <c r="D120" i="12"/>
  <c r="C120" i="12"/>
  <c r="B120" i="12"/>
  <c r="A120" i="12"/>
  <c r="G119" i="12"/>
  <c r="F119" i="12"/>
  <c r="H119" i="12" s="1"/>
  <c r="E119" i="12"/>
  <c r="D119" i="12"/>
  <c r="C119" i="12"/>
  <c r="B119" i="12"/>
  <c r="A119" i="12"/>
  <c r="G118" i="12"/>
  <c r="F118" i="12"/>
  <c r="H118" i="12" s="1"/>
  <c r="E118" i="12"/>
  <c r="D118" i="12"/>
  <c r="C118" i="12"/>
  <c r="B118" i="12"/>
  <c r="A118" i="12"/>
  <c r="G117" i="12"/>
  <c r="F117" i="12"/>
  <c r="H117" i="12" s="1"/>
  <c r="E117" i="12"/>
  <c r="D117" i="12"/>
  <c r="C117" i="12"/>
  <c r="B117" i="12"/>
  <c r="A117" i="12"/>
  <c r="G116" i="12"/>
  <c r="F116" i="12"/>
  <c r="H116" i="12" s="1"/>
  <c r="E116" i="12"/>
  <c r="D116" i="12"/>
  <c r="C116" i="12"/>
  <c r="B116" i="12"/>
  <c r="A116" i="12"/>
  <c r="G115" i="12"/>
  <c r="F115" i="12"/>
  <c r="H115" i="12" s="1"/>
  <c r="E115" i="12"/>
  <c r="D115" i="12"/>
  <c r="C115" i="12"/>
  <c r="B115" i="12"/>
  <c r="A115" i="12"/>
  <c r="G114" i="12"/>
  <c r="F114" i="12"/>
  <c r="H114" i="12" s="1"/>
  <c r="E114" i="12"/>
  <c r="D114" i="12"/>
  <c r="C114" i="12"/>
  <c r="B114" i="12"/>
  <c r="A114" i="12"/>
  <c r="G113" i="12"/>
  <c r="F113" i="12"/>
  <c r="E113" i="12"/>
  <c r="D113" i="12"/>
  <c r="C113" i="12"/>
  <c r="B113" i="12"/>
  <c r="A113" i="12"/>
  <c r="G112" i="12"/>
  <c r="F112" i="12"/>
  <c r="H112" i="12" s="1"/>
  <c r="E112" i="12"/>
  <c r="D112" i="12"/>
  <c r="C112" i="12"/>
  <c r="B112" i="12"/>
  <c r="A112" i="12"/>
  <c r="G111" i="12"/>
  <c r="F111" i="12"/>
  <c r="E111" i="12"/>
  <c r="D111" i="12"/>
  <c r="C111" i="12"/>
  <c r="B111" i="12"/>
  <c r="A111" i="12"/>
  <c r="G110" i="12"/>
  <c r="F110" i="12"/>
  <c r="H110" i="12" s="1"/>
  <c r="E110" i="12"/>
  <c r="D110" i="12"/>
  <c r="C110" i="12"/>
  <c r="B110" i="12"/>
  <c r="A110" i="12"/>
  <c r="G109" i="12"/>
  <c r="F109" i="12"/>
  <c r="H109" i="12" s="1"/>
  <c r="E109" i="12"/>
  <c r="D109" i="12"/>
  <c r="C109" i="12"/>
  <c r="B109" i="12"/>
  <c r="A109" i="12"/>
  <c r="G108" i="12"/>
  <c r="F108" i="12"/>
  <c r="H108" i="12" s="1"/>
  <c r="E108" i="12"/>
  <c r="D108" i="12"/>
  <c r="C108" i="12"/>
  <c r="B108" i="12"/>
  <c r="A108" i="12"/>
  <c r="G107" i="12"/>
  <c r="F107" i="12"/>
  <c r="H107" i="12" s="1"/>
  <c r="E107" i="12"/>
  <c r="D107" i="12"/>
  <c r="C107" i="12"/>
  <c r="B107" i="12"/>
  <c r="A107" i="12"/>
  <c r="G106" i="12"/>
  <c r="F106" i="12"/>
  <c r="H106" i="12" s="1"/>
  <c r="E106" i="12"/>
  <c r="D106" i="12"/>
  <c r="C106" i="12"/>
  <c r="B106" i="12"/>
  <c r="A106" i="12"/>
  <c r="G105" i="12"/>
  <c r="F105" i="12"/>
  <c r="H105" i="12" s="1"/>
  <c r="E105" i="12"/>
  <c r="D105" i="12"/>
  <c r="C105" i="12"/>
  <c r="B105" i="12"/>
  <c r="A105" i="12"/>
  <c r="G104" i="12"/>
  <c r="F104" i="12"/>
  <c r="H104" i="12" s="1"/>
  <c r="E104" i="12"/>
  <c r="D104" i="12"/>
  <c r="C104" i="12"/>
  <c r="B104" i="12"/>
  <c r="A104" i="12"/>
  <c r="G103" i="12"/>
  <c r="F103" i="12"/>
  <c r="E103" i="12"/>
  <c r="D103" i="12"/>
  <c r="C103" i="12"/>
  <c r="B103" i="12"/>
  <c r="A103" i="12"/>
  <c r="H102" i="12"/>
  <c r="G102" i="12"/>
  <c r="F102" i="12"/>
  <c r="E102" i="12"/>
  <c r="D102" i="12"/>
  <c r="C102" i="12"/>
  <c r="B102" i="12"/>
  <c r="A102" i="12"/>
  <c r="G101" i="12"/>
  <c r="F101" i="12"/>
  <c r="H101" i="12" s="1"/>
  <c r="E101" i="12"/>
  <c r="D101" i="12"/>
  <c r="C101" i="12"/>
  <c r="B101" i="12"/>
  <c r="A101" i="12"/>
  <c r="G100" i="12"/>
  <c r="F100" i="12"/>
  <c r="E100" i="12"/>
  <c r="D100" i="12"/>
  <c r="C100" i="12"/>
  <c r="B100" i="12"/>
  <c r="A100" i="12"/>
  <c r="G99" i="12"/>
  <c r="F99" i="12"/>
  <c r="H99" i="12" s="1"/>
  <c r="E99" i="12"/>
  <c r="D99" i="12"/>
  <c r="C99" i="12"/>
  <c r="B99" i="12"/>
  <c r="A99" i="12"/>
  <c r="G98" i="12"/>
  <c r="F98" i="12"/>
  <c r="H98" i="12" s="1"/>
  <c r="E98" i="12"/>
  <c r="D98" i="12"/>
  <c r="C98" i="12"/>
  <c r="B98" i="12"/>
  <c r="A98" i="12"/>
  <c r="G97" i="12"/>
  <c r="F97" i="12"/>
  <c r="H97" i="12" s="1"/>
  <c r="E97" i="12"/>
  <c r="D97" i="12"/>
  <c r="C97" i="12"/>
  <c r="B97" i="12"/>
  <c r="A97" i="12"/>
  <c r="G96" i="12"/>
  <c r="F96" i="12"/>
  <c r="H96" i="12" s="1"/>
  <c r="E96" i="12"/>
  <c r="D96" i="12"/>
  <c r="C96" i="12"/>
  <c r="B96" i="12"/>
  <c r="A96" i="12"/>
  <c r="G95" i="12"/>
  <c r="F95" i="12"/>
  <c r="H95" i="12" s="1"/>
  <c r="E95" i="12"/>
  <c r="D95" i="12"/>
  <c r="C95" i="12"/>
  <c r="B95" i="12"/>
  <c r="A95" i="12"/>
  <c r="G94" i="12"/>
  <c r="F94" i="12"/>
  <c r="H94" i="12" s="1"/>
  <c r="E94" i="12"/>
  <c r="D94" i="12"/>
  <c r="C94" i="12"/>
  <c r="B94" i="12"/>
  <c r="A94" i="12"/>
  <c r="G93" i="12"/>
  <c r="F93" i="12"/>
  <c r="H93" i="12" s="1"/>
  <c r="E93" i="12"/>
  <c r="D93" i="12"/>
  <c r="C93" i="12"/>
  <c r="B93" i="12"/>
  <c r="A93" i="12"/>
  <c r="G92" i="12"/>
  <c r="F92" i="12"/>
  <c r="H92" i="12" s="1"/>
  <c r="E92" i="12"/>
  <c r="D92" i="12"/>
  <c r="C92" i="12"/>
  <c r="B92" i="12"/>
  <c r="A92" i="12"/>
  <c r="G91" i="12"/>
  <c r="F91" i="12"/>
  <c r="H91" i="12" s="1"/>
  <c r="E91" i="12"/>
  <c r="D91" i="12"/>
  <c r="C91" i="12"/>
  <c r="B91" i="12"/>
  <c r="A91" i="12"/>
  <c r="G90" i="12"/>
  <c r="F90" i="12"/>
  <c r="H90" i="12" s="1"/>
  <c r="E90" i="12"/>
  <c r="D90" i="12"/>
  <c r="C90" i="12"/>
  <c r="B90" i="12"/>
  <c r="A90" i="12"/>
  <c r="G89" i="12"/>
  <c r="F89" i="12"/>
  <c r="H89" i="12" s="1"/>
  <c r="E89" i="12"/>
  <c r="D89" i="12"/>
  <c r="C89" i="12"/>
  <c r="B89" i="12"/>
  <c r="A89" i="12"/>
  <c r="G88" i="12"/>
  <c r="F88" i="12"/>
  <c r="E88" i="12"/>
  <c r="D88" i="12"/>
  <c r="C88" i="12"/>
  <c r="B88" i="12"/>
  <c r="A88" i="12"/>
  <c r="G87" i="12"/>
  <c r="F87" i="12"/>
  <c r="E87" i="12"/>
  <c r="D87" i="12"/>
  <c r="C87" i="12"/>
  <c r="B87" i="12"/>
  <c r="A87" i="12"/>
  <c r="G86" i="12"/>
  <c r="F86" i="12"/>
  <c r="H86" i="12" s="1"/>
  <c r="E86" i="12"/>
  <c r="D86" i="12"/>
  <c r="C86" i="12"/>
  <c r="B86" i="12"/>
  <c r="A86" i="12"/>
  <c r="G85" i="12"/>
  <c r="F85" i="12"/>
  <c r="H85" i="12" s="1"/>
  <c r="E85" i="12"/>
  <c r="D85" i="12"/>
  <c r="C85" i="12"/>
  <c r="B85" i="12"/>
  <c r="A85" i="12"/>
  <c r="G84" i="12"/>
  <c r="F84" i="12"/>
  <c r="H84" i="12" s="1"/>
  <c r="E84" i="12"/>
  <c r="D84" i="12"/>
  <c r="C84" i="12"/>
  <c r="B84" i="12"/>
  <c r="A84" i="12"/>
  <c r="G83" i="12"/>
  <c r="F83" i="12"/>
  <c r="H83" i="12" s="1"/>
  <c r="E83" i="12"/>
  <c r="D83" i="12"/>
  <c r="C83" i="12"/>
  <c r="B83" i="12"/>
  <c r="A83" i="12"/>
  <c r="G82" i="12"/>
  <c r="F82" i="12"/>
  <c r="H82" i="12" s="1"/>
  <c r="E82" i="12"/>
  <c r="D82" i="12"/>
  <c r="C82" i="12"/>
  <c r="B82" i="12"/>
  <c r="A82" i="12"/>
  <c r="G81" i="12"/>
  <c r="F81" i="12"/>
  <c r="E81" i="12"/>
  <c r="D81" i="12"/>
  <c r="C81" i="12"/>
  <c r="B81" i="12"/>
  <c r="A81" i="12"/>
  <c r="G80" i="12"/>
  <c r="F80" i="12"/>
  <c r="H80" i="12" s="1"/>
  <c r="E80" i="12"/>
  <c r="D80" i="12"/>
  <c r="C80" i="12"/>
  <c r="B80" i="12"/>
  <c r="A80" i="12"/>
  <c r="G79" i="12"/>
  <c r="F79" i="12"/>
  <c r="H79" i="12" s="1"/>
  <c r="E79" i="12"/>
  <c r="D79" i="12"/>
  <c r="C79" i="12"/>
  <c r="B79" i="12"/>
  <c r="A79" i="12"/>
  <c r="G78" i="12"/>
  <c r="F78" i="12"/>
  <c r="H78" i="12" s="1"/>
  <c r="E78" i="12"/>
  <c r="D78" i="12"/>
  <c r="C78" i="12"/>
  <c r="B78" i="12"/>
  <c r="A78" i="12"/>
  <c r="H77" i="12"/>
  <c r="G77" i="12"/>
  <c r="F77" i="12"/>
  <c r="E77" i="12"/>
  <c r="D77" i="12"/>
  <c r="C77" i="12"/>
  <c r="B77" i="12"/>
  <c r="A77" i="12"/>
  <c r="G76" i="12"/>
  <c r="F76" i="12"/>
  <c r="H76" i="12" s="1"/>
  <c r="E76" i="12"/>
  <c r="D76" i="12"/>
  <c r="C76" i="12"/>
  <c r="B76" i="12"/>
  <c r="A76" i="12"/>
  <c r="G75" i="12"/>
  <c r="F75" i="12"/>
  <c r="H75" i="12" s="1"/>
  <c r="E75" i="12"/>
  <c r="D75" i="12"/>
  <c r="C75" i="12"/>
  <c r="B75" i="12"/>
  <c r="A75" i="12"/>
  <c r="G74" i="12"/>
  <c r="F74" i="12"/>
  <c r="H74" i="12" s="1"/>
  <c r="E74" i="12"/>
  <c r="D74" i="12"/>
  <c r="C74" i="12"/>
  <c r="B74" i="12"/>
  <c r="A74" i="12"/>
  <c r="G73" i="12"/>
  <c r="F73" i="12"/>
  <c r="H73" i="12" s="1"/>
  <c r="E73" i="12"/>
  <c r="D73" i="12"/>
  <c r="C73" i="12"/>
  <c r="B73" i="12"/>
  <c r="A73" i="12"/>
  <c r="H72" i="12"/>
  <c r="G72" i="12"/>
  <c r="F72" i="12"/>
  <c r="E72" i="12"/>
  <c r="D72" i="12"/>
  <c r="C72" i="12"/>
  <c r="B72" i="12"/>
  <c r="A72" i="12"/>
  <c r="G71" i="12"/>
  <c r="F71" i="12"/>
  <c r="H71" i="12" s="1"/>
  <c r="E71" i="12"/>
  <c r="D71" i="12"/>
  <c r="C71" i="12"/>
  <c r="B71" i="12"/>
  <c r="A71" i="12"/>
  <c r="G70" i="12"/>
  <c r="F70" i="12"/>
  <c r="H70" i="12" s="1"/>
  <c r="E70" i="12"/>
  <c r="D70" i="12"/>
  <c r="C70" i="12"/>
  <c r="B70" i="12"/>
  <c r="A70" i="12"/>
  <c r="G69" i="12"/>
  <c r="F69" i="12"/>
  <c r="H69" i="12" s="1"/>
  <c r="E69" i="12"/>
  <c r="D69" i="12"/>
  <c r="C69" i="12"/>
  <c r="B69" i="12"/>
  <c r="A69" i="12"/>
  <c r="G68" i="12"/>
  <c r="F68" i="12"/>
  <c r="H68" i="12" s="1"/>
  <c r="E68" i="12"/>
  <c r="D68" i="12"/>
  <c r="C68" i="12"/>
  <c r="B68" i="12"/>
  <c r="A68" i="12"/>
  <c r="G67" i="12"/>
  <c r="F67" i="12"/>
  <c r="H67" i="12" s="1"/>
  <c r="E67" i="12"/>
  <c r="D67" i="12"/>
  <c r="C67" i="12"/>
  <c r="B67" i="12"/>
  <c r="A67" i="12"/>
  <c r="G66" i="12"/>
  <c r="F66" i="12"/>
  <c r="H66" i="12" s="1"/>
  <c r="E66" i="12"/>
  <c r="D66" i="12"/>
  <c r="C66" i="12"/>
  <c r="B66" i="12"/>
  <c r="A66" i="12"/>
  <c r="G65" i="12"/>
  <c r="F65" i="12"/>
  <c r="H65" i="12" s="1"/>
  <c r="E65" i="12"/>
  <c r="D65" i="12"/>
  <c r="C65" i="12"/>
  <c r="B65" i="12"/>
  <c r="A65" i="12"/>
  <c r="G64" i="12"/>
  <c r="F64" i="12"/>
  <c r="H64" i="12" s="1"/>
  <c r="E64" i="12"/>
  <c r="D64" i="12"/>
  <c r="C64" i="12"/>
  <c r="B64" i="12"/>
  <c r="A64" i="12"/>
  <c r="G63" i="12"/>
  <c r="F63" i="12"/>
  <c r="H63" i="12" s="1"/>
  <c r="E63" i="12"/>
  <c r="D63" i="12"/>
  <c r="C63" i="12"/>
  <c r="B63" i="12"/>
  <c r="A63" i="12"/>
  <c r="G62" i="12"/>
  <c r="F62" i="12"/>
  <c r="H62" i="12" s="1"/>
  <c r="E62" i="12"/>
  <c r="D62" i="12"/>
  <c r="C62" i="12"/>
  <c r="B62" i="12"/>
  <c r="A62" i="12"/>
  <c r="G61" i="12"/>
  <c r="F61" i="12"/>
  <c r="H61" i="12" s="1"/>
  <c r="E61" i="12"/>
  <c r="D61" i="12"/>
  <c r="C61" i="12"/>
  <c r="B61" i="12"/>
  <c r="A61" i="12"/>
  <c r="G60" i="12"/>
  <c r="F60" i="12"/>
  <c r="H60" i="12" s="1"/>
  <c r="E60" i="12"/>
  <c r="D60" i="12"/>
  <c r="C60" i="12"/>
  <c r="B60" i="12"/>
  <c r="A60" i="12"/>
  <c r="G59" i="12"/>
  <c r="F59" i="12"/>
  <c r="H59" i="12" s="1"/>
  <c r="E59" i="12"/>
  <c r="D59" i="12"/>
  <c r="C59" i="12"/>
  <c r="B59" i="12"/>
  <c r="A59" i="12"/>
  <c r="G58" i="12"/>
  <c r="F58" i="12"/>
  <c r="H58" i="12" s="1"/>
  <c r="E58" i="12"/>
  <c r="D58" i="12"/>
  <c r="C58" i="12"/>
  <c r="B58" i="12"/>
  <c r="A58" i="12"/>
  <c r="G57" i="12"/>
  <c r="F57" i="12"/>
  <c r="H57" i="12" s="1"/>
  <c r="E57" i="12"/>
  <c r="D57" i="12"/>
  <c r="C57" i="12"/>
  <c r="B57" i="12"/>
  <c r="A57" i="12"/>
  <c r="G56" i="12"/>
  <c r="F56" i="12"/>
  <c r="H56" i="12" s="1"/>
  <c r="E56" i="12"/>
  <c r="D56" i="12"/>
  <c r="C56" i="12"/>
  <c r="B56" i="12"/>
  <c r="A56" i="12"/>
  <c r="G55" i="12"/>
  <c r="F55" i="12"/>
  <c r="H55" i="12" s="1"/>
  <c r="E55" i="12"/>
  <c r="D55" i="12"/>
  <c r="C55" i="12"/>
  <c r="B55" i="12"/>
  <c r="A55" i="12"/>
  <c r="G54" i="12"/>
  <c r="F54" i="12"/>
  <c r="H54" i="12" s="1"/>
  <c r="E54" i="12"/>
  <c r="D54" i="12"/>
  <c r="C54" i="12"/>
  <c r="B54" i="12"/>
  <c r="A54" i="12"/>
  <c r="G53" i="12"/>
  <c r="F53" i="12"/>
  <c r="H53" i="12" s="1"/>
  <c r="E53" i="12"/>
  <c r="D53" i="12"/>
  <c r="C53" i="12"/>
  <c r="B53" i="12"/>
  <c r="A53" i="12"/>
  <c r="H52" i="12"/>
  <c r="G52" i="12"/>
  <c r="F52" i="12"/>
  <c r="E52" i="12"/>
  <c r="D52" i="12"/>
  <c r="C52" i="12"/>
  <c r="B52" i="12"/>
  <c r="A52" i="12"/>
  <c r="G51" i="12"/>
  <c r="F51" i="12"/>
  <c r="H51" i="12" s="1"/>
  <c r="E51" i="12"/>
  <c r="D51" i="12"/>
  <c r="C51" i="12"/>
  <c r="B51" i="12"/>
  <c r="A51" i="12"/>
  <c r="G50" i="12"/>
  <c r="F50" i="12"/>
  <c r="E50" i="12"/>
  <c r="D50" i="12"/>
  <c r="C50" i="12"/>
  <c r="B50" i="12"/>
  <c r="A50" i="12"/>
  <c r="A49" i="12" s="1"/>
  <c r="G48" i="12"/>
  <c r="F48" i="12"/>
  <c r="H48" i="12" s="1"/>
  <c r="E48" i="12"/>
  <c r="D48" i="12"/>
  <c r="C48" i="12"/>
  <c r="B48" i="12"/>
  <c r="A48" i="12"/>
  <c r="G47" i="12"/>
  <c r="F47" i="12"/>
  <c r="H47" i="12" s="1"/>
  <c r="E47" i="12"/>
  <c r="D47" i="12"/>
  <c r="C47" i="12"/>
  <c r="B47" i="12"/>
  <c r="A47" i="12"/>
  <c r="G46" i="12"/>
  <c r="F46" i="12"/>
  <c r="H46" i="12" s="1"/>
  <c r="E46" i="12"/>
  <c r="D46" i="12"/>
  <c r="C46" i="12"/>
  <c r="B46" i="12"/>
  <c r="A46" i="12"/>
  <c r="G45" i="12"/>
  <c r="F45" i="12"/>
  <c r="H45" i="12" s="1"/>
  <c r="E45" i="12"/>
  <c r="D45" i="12"/>
  <c r="C45" i="12"/>
  <c r="B45" i="12"/>
  <c r="A45" i="12"/>
  <c r="G44" i="12"/>
  <c r="F44" i="12"/>
  <c r="H44" i="12" s="1"/>
  <c r="E44" i="12"/>
  <c r="D44" i="12"/>
  <c r="C44" i="12"/>
  <c r="B44" i="12"/>
  <c r="A44" i="12"/>
  <c r="G43" i="12"/>
  <c r="F43" i="12"/>
  <c r="H43" i="12" s="1"/>
  <c r="E43" i="12"/>
  <c r="D43" i="12"/>
  <c r="C43" i="12"/>
  <c r="B43" i="12"/>
  <c r="A43" i="12"/>
  <c r="G42" i="12"/>
  <c r="F42" i="12"/>
  <c r="H42" i="12" s="1"/>
  <c r="E42" i="12"/>
  <c r="D42" i="12"/>
  <c r="C42" i="12"/>
  <c r="B42" i="12"/>
  <c r="A42" i="12"/>
  <c r="G41" i="12"/>
  <c r="F41" i="12"/>
  <c r="H41" i="12" s="1"/>
  <c r="E41" i="12"/>
  <c r="D41" i="12"/>
  <c r="C41" i="12"/>
  <c r="B41" i="12"/>
  <c r="A41" i="12"/>
  <c r="G40" i="12"/>
  <c r="F40" i="12"/>
  <c r="H40" i="12" s="1"/>
  <c r="E40" i="12"/>
  <c r="D40" i="12"/>
  <c r="C40" i="12"/>
  <c r="B40" i="12"/>
  <c r="A40" i="12"/>
  <c r="G39" i="12"/>
  <c r="F39" i="12"/>
  <c r="H39" i="12" s="1"/>
  <c r="E39" i="12"/>
  <c r="D39" i="12"/>
  <c r="C39" i="12"/>
  <c r="B39" i="12"/>
  <c r="A39" i="12"/>
  <c r="G38" i="12"/>
  <c r="F38" i="12"/>
  <c r="H38" i="12" s="1"/>
  <c r="E38" i="12"/>
  <c r="D38" i="12"/>
  <c r="C38" i="12"/>
  <c r="B38" i="12"/>
  <c r="A38" i="12"/>
  <c r="G37" i="12"/>
  <c r="F37" i="12"/>
  <c r="H37" i="12" s="1"/>
  <c r="E37" i="12"/>
  <c r="D37" i="12"/>
  <c r="C37" i="12"/>
  <c r="B37" i="12"/>
  <c r="A37" i="12"/>
  <c r="G36" i="12"/>
  <c r="F36" i="12"/>
  <c r="H36" i="12" s="1"/>
  <c r="E36" i="12"/>
  <c r="D36" i="12"/>
  <c r="C36" i="12"/>
  <c r="B36" i="12"/>
  <c r="A36" i="12"/>
  <c r="G35" i="12"/>
  <c r="F35" i="12"/>
  <c r="H35" i="12" s="1"/>
  <c r="E35" i="12"/>
  <c r="D35" i="12"/>
  <c r="C35" i="12"/>
  <c r="B35" i="12"/>
  <c r="A35" i="12"/>
  <c r="G34" i="12"/>
  <c r="F34" i="12"/>
  <c r="H34" i="12" s="1"/>
  <c r="E34" i="12"/>
  <c r="D34" i="12"/>
  <c r="C34" i="12"/>
  <c r="B34" i="12"/>
  <c r="A34" i="12"/>
  <c r="G33" i="12"/>
  <c r="F33" i="12"/>
  <c r="H33" i="12" s="1"/>
  <c r="E33" i="12"/>
  <c r="D33" i="12"/>
  <c r="C33" i="12"/>
  <c r="B33" i="12"/>
  <c r="A33" i="12"/>
  <c r="G32" i="12"/>
  <c r="F32" i="12"/>
  <c r="H32" i="12" s="1"/>
  <c r="E32" i="12"/>
  <c r="D32" i="12"/>
  <c r="C32" i="12"/>
  <c r="B32" i="12"/>
  <c r="A32" i="12"/>
  <c r="G31" i="12"/>
  <c r="F31" i="12"/>
  <c r="H31" i="12" s="1"/>
  <c r="E31" i="12"/>
  <c r="D31" i="12"/>
  <c r="C31" i="12"/>
  <c r="B31" i="12"/>
  <c r="A31" i="12"/>
  <c r="G30" i="12"/>
  <c r="F30" i="12"/>
  <c r="H30" i="12" s="1"/>
  <c r="E30" i="12"/>
  <c r="D30" i="12"/>
  <c r="C30" i="12"/>
  <c r="B30" i="12"/>
  <c r="A30" i="12"/>
  <c r="G29" i="12"/>
  <c r="F29" i="12"/>
  <c r="H29" i="12" s="1"/>
  <c r="E29" i="12"/>
  <c r="D29" i="12"/>
  <c r="C29" i="12"/>
  <c r="B29" i="12"/>
  <c r="A29" i="12"/>
  <c r="G28" i="12"/>
  <c r="F28" i="12"/>
  <c r="H28" i="12" s="1"/>
  <c r="E28" i="12"/>
  <c r="D28" i="12"/>
  <c r="C28" i="12"/>
  <c r="B28" i="12"/>
  <c r="A28" i="12"/>
  <c r="G27" i="12"/>
  <c r="F27" i="12"/>
  <c r="H27" i="12" s="1"/>
  <c r="E27" i="12"/>
  <c r="D27" i="12"/>
  <c r="C27" i="12"/>
  <c r="B27" i="12"/>
  <c r="A27" i="12"/>
  <c r="G26" i="12"/>
  <c r="F26" i="12"/>
  <c r="H26" i="12" s="1"/>
  <c r="E26" i="12"/>
  <c r="D26" i="12"/>
  <c r="C26" i="12"/>
  <c r="B26" i="12"/>
  <c r="A26" i="12"/>
  <c r="G25" i="12"/>
  <c r="F25" i="12"/>
  <c r="H25" i="12" s="1"/>
  <c r="E25" i="12"/>
  <c r="D25" i="12"/>
  <c r="C25" i="12"/>
  <c r="B25" i="12"/>
  <c r="A25" i="12"/>
  <c r="G24" i="12"/>
  <c r="F24" i="12"/>
  <c r="H24" i="12" s="1"/>
  <c r="E24" i="12"/>
  <c r="D24" i="12"/>
  <c r="C24" i="12"/>
  <c r="B24" i="12"/>
  <c r="A24" i="12"/>
  <c r="G23" i="12"/>
  <c r="F23" i="12"/>
  <c r="H23" i="12" s="1"/>
  <c r="E23" i="12"/>
  <c r="D23" i="12"/>
  <c r="C23" i="12"/>
  <c r="B23" i="12"/>
  <c r="A23" i="12"/>
  <c r="G22" i="12"/>
  <c r="F22" i="12"/>
  <c r="E22" i="12"/>
  <c r="D22" i="12"/>
  <c r="C22" i="12"/>
  <c r="B22" i="12"/>
  <c r="A22" i="12"/>
  <c r="G21" i="12"/>
  <c r="F21" i="12"/>
  <c r="H21" i="12" s="1"/>
  <c r="E21" i="12"/>
  <c r="D21" i="12"/>
  <c r="C21" i="12"/>
  <c r="B21" i="12"/>
  <c r="A21" i="12"/>
  <c r="G20" i="12"/>
  <c r="F20" i="12"/>
  <c r="H20" i="12" s="1"/>
  <c r="E20" i="12"/>
  <c r="D20" i="12"/>
  <c r="C20" i="12"/>
  <c r="B20" i="12"/>
  <c r="A20" i="12"/>
  <c r="G19" i="12"/>
  <c r="F19" i="12"/>
  <c r="H19" i="12" s="1"/>
  <c r="E19" i="12"/>
  <c r="D19" i="12"/>
  <c r="C19" i="12"/>
  <c r="B19" i="12"/>
  <c r="A19" i="12"/>
  <c r="G18" i="12"/>
  <c r="F18" i="12"/>
  <c r="H18" i="12" s="1"/>
  <c r="E18" i="12"/>
  <c r="D18" i="12"/>
  <c r="C18" i="12"/>
  <c r="B18" i="12"/>
  <c r="A18" i="12"/>
  <c r="G17" i="12"/>
  <c r="F17" i="12"/>
  <c r="H17" i="12" s="1"/>
  <c r="E17" i="12"/>
  <c r="D17" i="12"/>
  <c r="C17" i="12"/>
  <c r="B17" i="12"/>
  <c r="A17" i="12"/>
  <c r="G16" i="12"/>
  <c r="F16" i="12"/>
  <c r="H16" i="12" s="1"/>
  <c r="E16" i="12"/>
  <c r="D16" i="12"/>
  <c r="C16" i="12"/>
  <c r="B16" i="12"/>
  <c r="A16" i="12"/>
  <c r="G15" i="12"/>
  <c r="F15" i="12"/>
  <c r="H15" i="12" s="1"/>
  <c r="E15" i="12"/>
  <c r="D15" i="12"/>
  <c r="C15" i="12"/>
  <c r="B15" i="12"/>
  <c r="A15" i="12"/>
  <c r="G14" i="12"/>
  <c r="F14" i="12"/>
  <c r="H14" i="12" s="1"/>
  <c r="E14" i="12"/>
  <c r="D14" i="12"/>
  <c r="C14" i="12"/>
  <c r="B14" i="12"/>
  <c r="A14" i="12"/>
  <c r="G13" i="12"/>
  <c r="F13" i="12"/>
  <c r="H13" i="12" s="1"/>
  <c r="E13" i="12"/>
  <c r="D13" i="12"/>
  <c r="C13" i="12"/>
  <c r="B13" i="12"/>
  <c r="A13" i="12"/>
  <c r="G12" i="12"/>
  <c r="F12" i="12"/>
  <c r="H12" i="12" s="1"/>
  <c r="E12" i="12"/>
  <c r="D12" i="12"/>
  <c r="C12" i="12"/>
  <c r="B12" i="12"/>
  <c r="A12" i="12"/>
  <c r="G11" i="12"/>
  <c r="F11" i="12"/>
  <c r="H11" i="12" s="1"/>
  <c r="E11" i="12"/>
  <c r="D11" i="12"/>
  <c r="C11" i="12"/>
  <c r="B11" i="12"/>
  <c r="A11" i="12"/>
  <c r="A10" i="12" s="1"/>
  <c r="G9" i="12"/>
  <c r="F9" i="12"/>
  <c r="E9" i="12"/>
  <c r="D9" i="12"/>
  <c r="C9" i="12"/>
  <c r="B9" i="12"/>
  <c r="A9" i="12"/>
  <c r="G8" i="12"/>
  <c r="F8" i="12"/>
  <c r="H8" i="12" s="1"/>
  <c r="E8" i="12"/>
  <c r="D8" i="12"/>
  <c r="C8" i="12"/>
  <c r="B8" i="12"/>
  <c r="A8" i="12"/>
  <c r="A7" i="12"/>
  <c r="G6" i="12"/>
  <c r="F6" i="12"/>
  <c r="E6" i="12"/>
  <c r="D6" i="12"/>
  <c r="C6" i="12"/>
  <c r="B6" i="12"/>
  <c r="A6" i="12"/>
  <c r="G5" i="12"/>
  <c r="F5" i="12"/>
  <c r="E5" i="12"/>
  <c r="D5" i="12"/>
  <c r="C5" i="12"/>
  <c r="B5" i="12"/>
  <c r="A5" i="12"/>
  <c r="F4" i="12"/>
  <c r="E4" i="12"/>
  <c r="D4" i="12"/>
  <c r="C4" i="12"/>
  <c r="B4" i="12"/>
  <c r="A4" i="12"/>
  <c r="G3" i="12"/>
  <c r="F3" i="12"/>
  <c r="E3" i="12"/>
  <c r="D3" i="12"/>
  <c r="C3" i="12"/>
  <c r="B3" i="12"/>
  <c r="A3" i="12"/>
  <c r="A2" i="12"/>
  <c r="F38" i="2"/>
  <c r="D45" i="2" s="1"/>
  <c r="F35" i="2"/>
  <c r="F33" i="2"/>
  <c r="F31" i="2"/>
  <c r="F30" i="2"/>
  <c r="F24" i="2"/>
  <c r="F17" i="2"/>
  <c r="F3" i="2"/>
  <c r="F2" i="2"/>
  <c r="D27" i="2" s="1"/>
  <c r="D77" i="2"/>
  <c r="D76" i="2"/>
  <c r="D75" i="2"/>
  <c r="D74" i="2"/>
  <c r="D73" i="2"/>
  <c r="D71" i="2"/>
  <c r="D70" i="2"/>
  <c r="D67" i="2"/>
  <c r="D63" i="2"/>
  <c r="D60" i="2"/>
  <c r="D57" i="2"/>
  <c r="H103" i="12" l="1"/>
  <c r="H171" i="12"/>
  <c r="H50" i="12"/>
  <c r="H81" i="12"/>
  <c r="H87" i="12"/>
  <c r="H158" i="12"/>
  <c r="H167" i="12"/>
  <c r="H22" i="12"/>
  <c r="H170" i="12"/>
  <c r="H162" i="12"/>
  <c r="H176" i="12"/>
  <c r="H100" i="12"/>
  <c r="H168" i="12"/>
  <c r="H9" i="12"/>
  <c r="H111" i="12"/>
  <c r="H161" i="12"/>
  <c r="H184" i="12"/>
  <c r="H154" i="12"/>
  <c r="D24" i="2"/>
  <c r="H88" i="12"/>
  <c r="H113" i="12"/>
  <c r="H174" i="12"/>
  <c r="H155" i="12"/>
  <c r="H166" i="12"/>
  <c r="D17" i="2"/>
  <c r="D42" i="2" l="1"/>
  <c r="D43" i="2"/>
  <c r="D44" i="2"/>
  <c r="D41" i="2"/>
  <c r="D40" i="2"/>
  <c r="D38" i="2"/>
  <c r="D37" i="2"/>
  <c r="D35" i="2"/>
  <c r="D33" i="2"/>
  <c r="D31" i="2"/>
  <c r="D30" i="2" l="1"/>
  <c r="A2" i="10" l="1"/>
  <c r="A3" i="10"/>
  <c r="B3" i="10"/>
  <c r="C3" i="10"/>
  <c r="D3" i="10"/>
  <c r="E3" i="10"/>
  <c r="F3" i="10"/>
  <c r="A4" i="10"/>
  <c r="B4" i="10"/>
  <c r="C4" i="10"/>
  <c r="D4" i="10"/>
  <c r="E4" i="10"/>
  <c r="F4" i="10"/>
  <c r="A5" i="10"/>
  <c r="B5" i="10"/>
  <c r="C5" i="10"/>
  <c r="D5" i="10"/>
  <c r="E5" i="10"/>
  <c r="F5" i="10"/>
  <c r="A6" i="10"/>
  <c r="B6" i="10"/>
  <c r="C6" i="10"/>
  <c r="D6" i="10"/>
  <c r="E6" i="10"/>
  <c r="F6" i="10"/>
  <c r="A8" i="10"/>
  <c r="A7" i="10" s="1"/>
  <c r="B8" i="10"/>
  <c r="C8" i="10"/>
  <c r="D8" i="10"/>
  <c r="E8" i="10"/>
  <c r="F8" i="10"/>
  <c r="G8" i="10" s="1"/>
  <c r="A9" i="10"/>
  <c r="B9" i="10"/>
  <c r="C9" i="10"/>
  <c r="D9" i="10"/>
  <c r="E9" i="10"/>
  <c r="F9" i="10"/>
  <c r="A11" i="10"/>
  <c r="A10" i="10" s="1"/>
  <c r="B11" i="10"/>
  <c r="C11" i="10"/>
  <c r="D11" i="10"/>
  <c r="E11" i="10"/>
  <c r="F11" i="10"/>
  <c r="A12" i="10"/>
  <c r="B12" i="10"/>
  <c r="C12" i="10"/>
  <c r="D12" i="10"/>
  <c r="E12" i="10"/>
  <c r="F12" i="10"/>
  <c r="G12" i="10" s="1"/>
  <c r="A13" i="10"/>
  <c r="B13" i="10"/>
  <c r="C13" i="10"/>
  <c r="D13" i="10"/>
  <c r="E13" i="10"/>
  <c r="F13" i="10"/>
  <c r="G13" i="10" s="1"/>
  <c r="A14" i="10"/>
  <c r="B14" i="10"/>
  <c r="C14" i="10"/>
  <c r="D14" i="10"/>
  <c r="E14" i="10"/>
  <c r="F14" i="10"/>
  <c r="G14" i="10" s="1"/>
  <c r="A15" i="10"/>
  <c r="B15" i="10"/>
  <c r="C15" i="10"/>
  <c r="D15" i="10"/>
  <c r="E15" i="10"/>
  <c r="F15" i="10"/>
  <c r="G15" i="10" s="1"/>
  <c r="A16" i="10"/>
  <c r="B16" i="10"/>
  <c r="C16" i="10"/>
  <c r="D16" i="10"/>
  <c r="E16" i="10"/>
  <c r="F16" i="10"/>
  <c r="G16" i="10" s="1"/>
  <c r="A17" i="10"/>
  <c r="B17" i="10"/>
  <c r="C17" i="10"/>
  <c r="D17" i="10"/>
  <c r="E17" i="10"/>
  <c r="F17" i="10"/>
  <c r="G17" i="10" s="1"/>
  <c r="A18" i="10"/>
  <c r="B18" i="10"/>
  <c r="C18" i="10"/>
  <c r="D18" i="10"/>
  <c r="E18" i="10"/>
  <c r="F18" i="10"/>
  <c r="G18" i="10" s="1"/>
  <c r="A19" i="10"/>
  <c r="B19" i="10"/>
  <c r="C19" i="10"/>
  <c r="D19" i="10"/>
  <c r="E19" i="10"/>
  <c r="F19" i="10"/>
  <c r="G19" i="10" s="1"/>
  <c r="A20" i="10"/>
  <c r="B20" i="10"/>
  <c r="C20" i="10"/>
  <c r="D20" i="10"/>
  <c r="E20" i="10"/>
  <c r="F20" i="10"/>
  <c r="G20" i="10" s="1"/>
  <c r="A21" i="10"/>
  <c r="B21" i="10"/>
  <c r="C21" i="10"/>
  <c r="D21" i="10"/>
  <c r="E21" i="10"/>
  <c r="F21" i="10"/>
  <c r="A22" i="10"/>
  <c r="B22" i="10"/>
  <c r="C22" i="10"/>
  <c r="D22" i="10"/>
  <c r="E22" i="10"/>
  <c r="F22" i="10"/>
  <c r="A23" i="10"/>
  <c r="B23" i="10"/>
  <c r="C23" i="10"/>
  <c r="D23" i="10"/>
  <c r="E23" i="10"/>
  <c r="F23" i="10"/>
  <c r="G23" i="10" s="1"/>
  <c r="A24" i="10"/>
  <c r="B24" i="10"/>
  <c r="C24" i="10"/>
  <c r="D24" i="10"/>
  <c r="E24" i="10"/>
  <c r="F24" i="10"/>
  <c r="G24" i="10" s="1"/>
  <c r="A25" i="10"/>
  <c r="B25" i="10"/>
  <c r="C25" i="10"/>
  <c r="D25" i="10"/>
  <c r="E25" i="10"/>
  <c r="F25" i="10"/>
  <c r="A26" i="10"/>
  <c r="B26" i="10"/>
  <c r="C26" i="10"/>
  <c r="D26" i="10"/>
  <c r="E26" i="10"/>
  <c r="F26" i="10"/>
  <c r="A27" i="10"/>
  <c r="B27" i="10"/>
  <c r="C27" i="10"/>
  <c r="D27" i="10"/>
  <c r="E27" i="10"/>
  <c r="F27" i="10"/>
  <c r="G27" i="10" s="1"/>
  <c r="A28" i="10"/>
  <c r="B28" i="10"/>
  <c r="C28" i="10"/>
  <c r="D28" i="10"/>
  <c r="E28" i="10"/>
  <c r="F28" i="10"/>
  <c r="G28" i="10" s="1"/>
  <c r="A29" i="10"/>
  <c r="B29" i="10"/>
  <c r="C29" i="10"/>
  <c r="D29" i="10"/>
  <c r="E29" i="10"/>
  <c r="F29" i="10"/>
  <c r="A30" i="10"/>
  <c r="B30" i="10"/>
  <c r="C30" i="10"/>
  <c r="D30" i="10"/>
  <c r="E30" i="10"/>
  <c r="F30" i="10"/>
  <c r="A31" i="10"/>
  <c r="B31" i="10"/>
  <c r="C31" i="10"/>
  <c r="D31" i="10"/>
  <c r="E31" i="10"/>
  <c r="F31" i="10"/>
  <c r="G31" i="10" s="1"/>
  <c r="A32" i="10"/>
  <c r="B32" i="10"/>
  <c r="C32" i="10"/>
  <c r="D32" i="10"/>
  <c r="E32" i="10"/>
  <c r="F32" i="10"/>
  <c r="G32" i="10" s="1"/>
  <c r="A33" i="10"/>
  <c r="B33" i="10"/>
  <c r="C33" i="10"/>
  <c r="D33" i="10"/>
  <c r="E33" i="10"/>
  <c r="F33" i="10"/>
  <c r="G33" i="10" s="1"/>
  <c r="A34" i="10"/>
  <c r="B34" i="10"/>
  <c r="C34" i="10"/>
  <c r="D34" i="10"/>
  <c r="E34" i="10"/>
  <c r="F34" i="10"/>
  <c r="G34" i="10" s="1"/>
  <c r="A35" i="10"/>
  <c r="B35" i="10"/>
  <c r="C35" i="10"/>
  <c r="D35" i="10"/>
  <c r="E35" i="10"/>
  <c r="F35" i="10"/>
  <c r="G35" i="10" s="1"/>
  <c r="A36" i="10"/>
  <c r="B36" i="10"/>
  <c r="C36" i="10"/>
  <c r="D36" i="10"/>
  <c r="E36" i="10"/>
  <c r="F36" i="10"/>
  <c r="G36" i="10" s="1"/>
  <c r="A37" i="10"/>
  <c r="B37" i="10"/>
  <c r="C37" i="10"/>
  <c r="D37" i="10"/>
  <c r="E37" i="10"/>
  <c r="F37" i="10"/>
  <c r="G37" i="10" s="1"/>
  <c r="A38" i="10"/>
  <c r="B38" i="10"/>
  <c r="C38" i="10"/>
  <c r="D38" i="10"/>
  <c r="E38" i="10"/>
  <c r="F38" i="10"/>
  <c r="G38" i="10" s="1"/>
  <c r="A39" i="10"/>
  <c r="B39" i="10"/>
  <c r="C39" i="10"/>
  <c r="D39" i="10"/>
  <c r="E39" i="10"/>
  <c r="F39" i="10"/>
  <c r="G39" i="10" s="1"/>
  <c r="A40" i="10"/>
  <c r="B40" i="10"/>
  <c r="C40" i="10"/>
  <c r="D40" i="10"/>
  <c r="E40" i="10"/>
  <c r="F40" i="10"/>
  <c r="G40" i="10" s="1"/>
  <c r="A41" i="10"/>
  <c r="B41" i="10"/>
  <c r="C41" i="10"/>
  <c r="D41" i="10"/>
  <c r="E41" i="10"/>
  <c r="F41" i="10"/>
  <c r="G41" i="10" s="1"/>
  <c r="A42" i="10"/>
  <c r="B42" i="10"/>
  <c r="C42" i="10"/>
  <c r="D42" i="10"/>
  <c r="E42" i="10"/>
  <c r="F42" i="10"/>
  <c r="G42" i="10" s="1"/>
  <c r="A43" i="10"/>
  <c r="B43" i="10"/>
  <c r="C43" i="10"/>
  <c r="D43" i="10"/>
  <c r="E43" i="10"/>
  <c r="F43" i="10"/>
  <c r="G43" i="10" s="1"/>
  <c r="A44" i="10"/>
  <c r="B44" i="10"/>
  <c r="C44" i="10"/>
  <c r="D44" i="10"/>
  <c r="E44" i="10"/>
  <c r="F44" i="10"/>
  <c r="G44" i="10" s="1"/>
  <c r="A45" i="10"/>
  <c r="B45" i="10"/>
  <c r="C45" i="10"/>
  <c r="D45" i="10"/>
  <c r="E45" i="10"/>
  <c r="F45" i="10"/>
  <c r="G45" i="10" s="1"/>
  <c r="A46" i="10"/>
  <c r="B46" i="10"/>
  <c r="C46" i="10"/>
  <c r="D46" i="10"/>
  <c r="E46" i="10"/>
  <c r="F46" i="10"/>
  <c r="G46" i="10" s="1"/>
  <c r="A47" i="10"/>
  <c r="B47" i="10"/>
  <c r="C47" i="10"/>
  <c r="D47" i="10"/>
  <c r="E47" i="10"/>
  <c r="F47" i="10"/>
  <c r="G47" i="10" s="1"/>
  <c r="A48" i="10"/>
  <c r="B48" i="10"/>
  <c r="C48" i="10"/>
  <c r="D48" i="10"/>
  <c r="E48" i="10"/>
  <c r="F48" i="10"/>
  <c r="G48" i="10" s="1"/>
  <c r="A50" i="10"/>
  <c r="A49" i="10" s="1"/>
  <c r="B50" i="10"/>
  <c r="C50" i="10"/>
  <c r="D50" i="10"/>
  <c r="E50" i="10"/>
  <c r="F50" i="10"/>
  <c r="A51" i="10"/>
  <c r="B51" i="10"/>
  <c r="C51" i="10"/>
  <c r="D51" i="10"/>
  <c r="E51" i="10"/>
  <c r="F51" i="10"/>
  <c r="A52" i="10"/>
  <c r="B52" i="10"/>
  <c r="C52" i="10"/>
  <c r="D52" i="10"/>
  <c r="E52" i="10"/>
  <c r="G52" i="10" s="1"/>
  <c r="F52" i="10"/>
  <c r="A53" i="10"/>
  <c r="B53" i="10"/>
  <c r="C53" i="10"/>
  <c r="D53" i="10"/>
  <c r="E53" i="10"/>
  <c r="G53" i="10" s="1"/>
  <c r="F53" i="10"/>
  <c r="A54" i="10"/>
  <c r="B54" i="10"/>
  <c r="C54" i="10"/>
  <c r="D54" i="10"/>
  <c r="E54" i="10"/>
  <c r="G54" i="10" s="1"/>
  <c r="F54" i="10"/>
  <c r="A55" i="10"/>
  <c r="B55" i="10"/>
  <c r="C55" i="10"/>
  <c r="D55" i="10"/>
  <c r="E55" i="10"/>
  <c r="G55" i="10" s="1"/>
  <c r="F55" i="10"/>
  <c r="A56" i="10"/>
  <c r="B56" i="10"/>
  <c r="C56" i="10"/>
  <c r="D56" i="10"/>
  <c r="E56" i="10"/>
  <c r="G56" i="10" s="1"/>
  <c r="F56" i="10"/>
  <c r="A57" i="10"/>
  <c r="B57" i="10"/>
  <c r="C57" i="10"/>
  <c r="D57" i="10"/>
  <c r="E57" i="10"/>
  <c r="F57" i="10"/>
  <c r="A58" i="10"/>
  <c r="B58" i="10"/>
  <c r="C58" i="10"/>
  <c r="D58" i="10"/>
  <c r="E58" i="10"/>
  <c r="G58" i="10" s="1"/>
  <c r="F58" i="10"/>
  <c r="A59" i="10"/>
  <c r="B59" i="10"/>
  <c r="C59" i="10"/>
  <c r="D59" i="10"/>
  <c r="E59" i="10"/>
  <c r="G59" i="10" s="1"/>
  <c r="F59" i="10"/>
  <c r="A60" i="10"/>
  <c r="B60" i="10"/>
  <c r="C60" i="10"/>
  <c r="D60" i="10"/>
  <c r="E60" i="10"/>
  <c r="G60" i="10" s="1"/>
  <c r="F60" i="10"/>
  <c r="A61" i="10"/>
  <c r="B61" i="10"/>
  <c r="C61" i="10"/>
  <c r="D61" i="10"/>
  <c r="E61" i="10"/>
  <c r="G61" i="10" s="1"/>
  <c r="F61" i="10"/>
  <c r="A62" i="10"/>
  <c r="B62" i="10"/>
  <c r="C62" i="10"/>
  <c r="D62" i="10"/>
  <c r="E62" i="10"/>
  <c r="G62" i="10" s="1"/>
  <c r="F62" i="10"/>
  <c r="A63" i="10"/>
  <c r="B63" i="10"/>
  <c r="C63" i="10"/>
  <c r="D63" i="10"/>
  <c r="E63" i="10"/>
  <c r="G63" i="10" s="1"/>
  <c r="F63" i="10"/>
  <c r="A64" i="10"/>
  <c r="B64" i="10"/>
  <c r="C64" i="10"/>
  <c r="D64" i="10"/>
  <c r="E64" i="10"/>
  <c r="G64" i="10" s="1"/>
  <c r="F64" i="10"/>
  <c r="A65" i="10"/>
  <c r="B65" i="10"/>
  <c r="C65" i="10"/>
  <c r="D65" i="10"/>
  <c r="E65" i="10"/>
  <c r="G65" i="10" s="1"/>
  <c r="F65" i="10"/>
  <c r="A66" i="10"/>
  <c r="B66" i="10"/>
  <c r="C66" i="10"/>
  <c r="D66" i="10"/>
  <c r="E66" i="10"/>
  <c r="G66" i="10" s="1"/>
  <c r="F66" i="10"/>
  <c r="A67" i="10"/>
  <c r="B67" i="10"/>
  <c r="C67" i="10"/>
  <c r="D67" i="10"/>
  <c r="E67" i="10"/>
  <c r="G67" i="10" s="1"/>
  <c r="F67" i="10"/>
  <c r="A68" i="10"/>
  <c r="B68" i="10"/>
  <c r="C68" i="10"/>
  <c r="D68" i="10"/>
  <c r="E68" i="10"/>
  <c r="G68" i="10" s="1"/>
  <c r="F68" i="10"/>
  <c r="A69" i="10"/>
  <c r="B69" i="10"/>
  <c r="C69" i="10"/>
  <c r="D69" i="10"/>
  <c r="E69" i="10"/>
  <c r="G69" i="10" s="1"/>
  <c r="F69" i="10"/>
  <c r="A70" i="10"/>
  <c r="B70" i="10"/>
  <c r="C70" i="10"/>
  <c r="D70" i="10"/>
  <c r="E70" i="10"/>
  <c r="G70" i="10" s="1"/>
  <c r="F70" i="10"/>
  <c r="A71" i="10"/>
  <c r="B71" i="10"/>
  <c r="C71" i="10"/>
  <c r="D71" i="10"/>
  <c r="E71" i="10"/>
  <c r="G71" i="10" s="1"/>
  <c r="F71" i="10"/>
  <c r="A72" i="10"/>
  <c r="B72" i="10"/>
  <c r="C72" i="10"/>
  <c r="D72" i="10"/>
  <c r="E72" i="10"/>
  <c r="G72" i="10" s="1"/>
  <c r="F72" i="10"/>
  <c r="A73" i="10"/>
  <c r="B73" i="10"/>
  <c r="C73" i="10"/>
  <c r="D73" i="10"/>
  <c r="E73" i="10"/>
  <c r="F73" i="10"/>
  <c r="A74" i="10"/>
  <c r="B74" i="10"/>
  <c r="C74" i="10"/>
  <c r="D74" i="10"/>
  <c r="E74" i="10"/>
  <c r="G74" i="10" s="1"/>
  <c r="F74" i="10"/>
  <c r="A75" i="10"/>
  <c r="B75" i="10"/>
  <c r="C75" i="10"/>
  <c r="D75" i="10"/>
  <c r="E75" i="10"/>
  <c r="G75" i="10" s="1"/>
  <c r="F75" i="10"/>
  <c r="A76" i="10"/>
  <c r="B76" i="10"/>
  <c r="C76" i="10"/>
  <c r="D76" i="10"/>
  <c r="E76" i="10"/>
  <c r="G76" i="10" s="1"/>
  <c r="F76" i="10"/>
  <c r="A77" i="10"/>
  <c r="B77" i="10"/>
  <c r="C77" i="10"/>
  <c r="D77" i="10"/>
  <c r="E77" i="10"/>
  <c r="G77" i="10" s="1"/>
  <c r="F77" i="10"/>
  <c r="A78" i="10"/>
  <c r="B78" i="10"/>
  <c r="C78" i="10"/>
  <c r="D78" i="10"/>
  <c r="E78" i="10"/>
  <c r="G78" i="10" s="1"/>
  <c r="F78" i="10"/>
  <c r="A79" i="10"/>
  <c r="B79" i="10"/>
  <c r="C79" i="10"/>
  <c r="D79" i="10"/>
  <c r="E79" i="10"/>
  <c r="G79" i="10" s="1"/>
  <c r="F79" i="10"/>
  <c r="A80" i="10"/>
  <c r="B80" i="10"/>
  <c r="C80" i="10"/>
  <c r="D80" i="10"/>
  <c r="E80" i="10"/>
  <c r="G80" i="10" s="1"/>
  <c r="F80" i="10"/>
  <c r="A81" i="10"/>
  <c r="B81" i="10"/>
  <c r="C81" i="10"/>
  <c r="D81" i="10"/>
  <c r="E81" i="10"/>
  <c r="F81" i="10"/>
  <c r="A82" i="10"/>
  <c r="B82" i="10"/>
  <c r="C82" i="10"/>
  <c r="D82" i="10"/>
  <c r="E82" i="10"/>
  <c r="G82" i="10" s="1"/>
  <c r="F82" i="10"/>
  <c r="A83" i="10"/>
  <c r="B83" i="10"/>
  <c r="C83" i="10"/>
  <c r="D83" i="10"/>
  <c r="E83" i="10"/>
  <c r="G83" i="10" s="1"/>
  <c r="F83" i="10"/>
  <c r="A84" i="10"/>
  <c r="B84" i="10"/>
  <c r="C84" i="10"/>
  <c r="D84" i="10"/>
  <c r="E84" i="10"/>
  <c r="G84" i="10" s="1"/>
  <c r="F84" i="10"/>
  <c r="A85" i="10"/>
  <c r="B85" i="10"/>
  <c r="C85" i="10"/>
  <c r="D85" i="10"/>
  <c r="E85" i="10"/>
  <c r="F85" i="10"/>
  <c r="A86" i="10"/>
  <c r="B86" i="10"/>
  <c r="C86" i="10"/>
  <c r="D86" i="10"/>
  <c r="E86" i="10"/>
  <c r="G86" i="10" s="1"/>
  <c r="F86" i="10"/>
  <c r="A87" i="10"/>
  <c r="B87" i="10"/>
  <c r="C87" i="10"/>
  <c r="D87" i="10"/>
  <c r="E87" i="10"/>
  <c r="F87" i="10"/>
  <c r="A88" i="10"/>
  <c r="B88" i="10"/>
  <c r="C88" i="10"/>
  <c r="D88" i="10"/>
  <c r="E88" i="10"/>
  <c r="F88" i="10"/>
  <c r="A89" i="10"/>
  <c r="B89" i="10"/>
  <c r="C89" i="10"/>
  <c r="D89" i="10"/>
  <c r="E89" i="10"/>
  <c r="G89" i="10" s="1"/>
  <c r="F89" i="10"/>
  <c r="A90" i="10"/>
  <c r="B90" i="10"/>
  <c r="C90" i="10"/>
  <c r="D90" i="10"/>
  <c r="E90" i="10"/>
  <c r="F90" i="10"/>
  <c r="A91" i="10"/>
  <c r="B91" i="10"/>
  <c r="C91" i="10"/>
  <c r="D91" i="10"/>
  <c r="E91" i="10"/>
  <c r="G91" i="10" s="1"/>
  <c r="F91" i="10"/>
  <c r="A92" i="10"/>
  <c r="B92" i="10"/>
  <c r="C92" i="10"/>
  <c r="D92" i="10"/>
  <c r="E92" i="10"/>
  <c r="G92" i="10" s="1"/>
  <c r="F92" i="10"/>
  <c r="A93" i="10"/>
  <c r="B93" i="10"/>
  <c r="C93" i="10"/>
  <c r="D93" i="10"/>
  <c r="E93" i="10"/>
  <c r="G93" i="10" s="1"/>
  <c r="F93" i="10"/>
  <c r="A94" i="10"/>
  <c r="B94" i="10"/>
  <c r="C94" i="10"/>
  <c r="D94" i="10"/>
  <c r="E94" i="10"/>
  <c r="G94" i="10" s="1"/>
  <c r="F94" i="10"/>
  <c r="A95" i="10"/>
  <c r="B95" i="10"/>
  <c r="C95" i="10"/>
  <c r="D95" i="10"/>
  <c r="E95" i="10"/>
  <c r="G95" i="10" s="1"/>
  <c r="F95" i="10"/>
  <c r="A96" i="10"/>
  <c r="B96" i="10"/>
  <c r="C96" i="10"/>
  <c r="D96" i="10"/>
  <c r="E96" i="10"/>
  <c r="G96" i="10" s="1"/>
  <c r="F96" i="10"/>
  <c r="A97" i="10"/>
  <c r="B97" i="10"/>
  <c r="C97" i="10"/>
  <c r="D97" i="10"/>
  <c r="E97" i="10"/>
  <c r="F97" i="10"/>
  <c r="A98" i="10"/>
  <c r="B98" i="10"/>
  <c r="C98" i="10"/>
  <c r="D98" i="10"/>
  <c r="E98" i="10"/>
  <c r="G98" i="10" s="1"/>
  <c r="F98" i="10"/>
  <c r="A99" i="10"/>
  <c r="B99" i="10"/>
  <c r="C99" i="10"/>
  <c r="D99" i="10"/>
  <c r="E99" i="10"/>
  <c r="G99" i="10" s="1"/>
  <c r="F99" i="10"/>
  <c r="A100" i="10"/>
  <c r="B100" i="10"/>
  <c r="C100" i="10"/>
  <c r="D100" i="10"/>
  <c r="E100" i="10"/>
  <c r="G100" i="10" s="1"/>
  <c r="F100" i="10"/>
  <c r="A101" i="10"/>
  <c r="B101" i="10"/>
  <c r="C101" i="10"/>
  <c r="D101" i="10"/>
  <c r="E101" i="10"/>
  <c r="G101" i="10" s="1"/>
  <c r="F101" i="10"/>
  <c r="A102" i="10"/>
  <c r="B102" i="10"/>
  <c r="C102" i="10"/>
  <c r="D102" i="10"/>
  <c r="E102" i="10"/>
  <c r="F102" i="10"/>
  <c r="A103" i="10"/>
  <c r="B103" i="10"/>
  <c r="C103" i="10"/>
  <c r="D103" i="10"/>
  <c r="E103" i="10"/>
  <c r="F103" i="10"/>
  <c r="A104" i="10"/>
  <c r="B104" i="10"/>
  <c r="C104" i="10"/>
  <c r="D104" i="10"/>
  <c r="E104" i="10"/>
  <c r="G104" i="10" s="1"/>
  <c r="F104" i="10"/>
  <c r="A105" i="10"/>
  <c r="B105" i="10"/>
  <c r="C105" i="10"/>
  <c r="D105" i="10"/>
  <c r="E105" i="10"/>
  <c r="G105" i="10" s="1"/>
  <c r="F105" i="10"/>
  <c r="A106" i="10"/>
  <c r="B106" i="10"/>
  <c r="C106" i="10"/>
  <c r="D106" i="10"/>
  <c r="E106" i="10"/>
  <c r="G106" i="10" s="1"/>
  <c r="F106" i="10"/>
  <c r="A107" i="10"/>
  <c r="B107" i="10"/>
  <c r="C107" i="10"/>
  <c r="D107" i="10"/>
  <c r="E107" i="10"/>
  <c r="G107" i="10" s="1"/>
  <c r="F107" i="10"/>
  <c r="A108" i="10"/>
  <c r="B108" i="10"/>
  <c r="C108" i="10"/>
  <c r="D108" i="10"/>
  <c r="E108" i="10"/>
  <c r="G108" i="10" s="1"/>
  <c r="F108" i="10"/>
  <c r="A109" i="10"/>
  <c r="B109" i="10"/>
  <c r="C109" i="10"/>
  <c r="D109" i="10"/>
  <c r="E109" i="10"/>
  <c r="G109" i="10" s="1"/>
  <c r="F109" i="10"/>
  <c r="A110" i="10"/>
  <c r="B110" i="10"/>
  <c r="C110" i="10"/>
  <c r="D110" i="10"/>
  <c r="E110" i="10"/>
  <c r="G110" i="10" s="1"/>
  <c r="F110" i="10"/>
  <c r="A111" i="10"/>
  <c r="B111" i="10"/>
  <c r="C111" i="10"/>
  <c r="D111" i="10"/>
  <c r="E111" i="10"/>
  <c r="F111" i="10"/>
  <c r="A112" i="10"/>
  <c r="B112" i="10"/>
  <c r="C112" i="10"/>
  <c r="D112" i="10"/>
  <c r="E112" i="10"/>
  <c r="F112" i="10"/>
  <c r="A113" i="10"/>
  <c r="B113" i="10"/>
  <c r="C113" i="10"/>
  <c r="D113" i="10"/>
  <c r="E113" i="10"/>
  <c r="G113" i="10" s="1"/>
  <c r="F113" i="10"/>
  <c r="A114" i="10"/>
  <c r="B114" i="10"/>
  <c r="C114" i="10"/>
  <c r="D114" i="10"/>
  <c r="E114" i="10"/>
  <c r="G114" i="10" s="1"/>
  <c r="F114" i="10"/>
  <c r="A115" i="10"/>
  <c r="B115" i="10"/>
  <c r="C115" i="10"/>
  <c r="D115" i="10"/>
  <c r="E115" i="10"/>
  <c r="G115" i="10" s="1"/>
  <c r="F115" i="10"/>
  <c r="A116" i="10"/>
  <c r="B116" i="10"/>
  <c r="C116" i="10"/>
  <c r="D116" i="10"/>
  <c r="E116" i="10"/>
  <c r="G116" i="10" s="1"/>
  <c r="F116" i="10"/>
  <c r="A117" i="10"/>
  <c r="B117" i="10"/>
  <c r="C117" i="10"/>
  <c r="D117" i="10"/>
  <c r="E117" i="10"/>
  <c r="G117" i="10" s="1"/>
  <c r="F117" i="10"/>
  <c r="A118" i="10"/>
  <c r="B118" i="10"/>
  <c r="C118" i="10"/>
  <c r="D118" i="10"/>
  <c r="E118" i="10"/>
  <c r="G118" i="10" s="1"/>
  <c r="F118" i="10"/>
  <c r="A119" i="10"/>
  <c r="B119" i="10"/>
  <c r="C119" i="10"/>
  <c r="D119" i="10"/>
  <c r="E119" i="10"/>
  <c r="G119" i="10" s="1"/>
  <c r="F119" i="10"/>
  <c r="A120" i="10"/>
  <c r="B120" i="10"/>
  <c r="C120" i="10"/>
  <c r="D120" i="10"/>
  <c r="E120" i="10"/>
  <c r="G120" i="10" s="1"/>
  <c r="F120" i="10"/>
  <c r="A121" i="10"/>
  <c r="B121" i="10"/>
  <c r="C121" i="10"/>
  <c r="D121" i="10"/>
  <c r="E121" i="10"/>
  <c r="G121" i="10" s="1"/>
  <c r="F121" i="10"/>
  <c r="A122" i="10"/>
  <c r="B122" i="10"/>
  <c r="C122" i="10"/>
  <c r="D122" i="10"/>
  <c r="E122" i="10"/>
  <c r="G122" i="10" s="1"/>
  <c r="F122" i="10"/>
  <c r="A123" i="10"/>
  <c r="B123" i="10"/>
  <c r="C123" i="10"/>
  <c r="D123" i="10"/>
  <c r="E123" i="10"/>
  <c r="G123" i="10" s="1"/>
  <c r="F123" i="10"/>
  <c r="A124" i="10"/>
  <c r="B124" i="10"/>
  <c r="C124" i="10"/>
  <c r="D124" i="10"/>
  <c r="E124" i="10"/>
  <c r="G124" i="10" s="1"/>
  <c r="F124" i="10"/>
  <c r="A125" i="10"/>
  <c r="B125" i="10"/>
  <c r="C125" i="10"/>
  <c r="D125" i="10"/>
  <c r="E125" i="10"/>
  <c r="G125" i="10" s="1"/>
  <c r="F125" i="10"/>
  <c r="A126" i="10"/>
  <c r="B126" i="10"/>
  <c r="C126" i="10"/>
  <c r="D126" i="10"/>
  <c r="E126" i="10"/>
  <c r="G126" i="10" s="1"/>
  <c r="F126" i="10"/>
  <c r="A127" i="10"/>
  <c r="B127" i="10"/>
  <c r="C127" i="10"/>
  <c r="D127" i="10"/>
  <c r="E127" i="10"/>
  <c r="G127" i="10" s="1"/>
  <c r="F127" i="10"/>
  <c r="A128" i="10"/>
  <c r="B128" i="10"/>
  <c r="C128" i="10"/>
  <c r="D128" i="10"/>
  <c r="E128" i="10"/>
  <c r="G128" i="10" s="1"/>
  <c r="F128" i="10"/>
  <c r="A129" i="10"/>
  <c r="B129" i="10"/>
  <c r="C129" i="10"/>
  <c r="D129" i="10"/>
  <c r="E129" i="10"/>
  <c r="G129" i="10" s="1"/>
  <c r="F129" i="10"/>
  <c r="A130" i="10"/>
  <c r="B130" i="10"/>
  <c r="C130" i="10"/>
  <c r="D130" i="10"/>
  <c r="E130" i="10"/>
  <c r="G130" i="10" s="1"/>
  <c r="F130" i="10"/>
  <c r="A131" i="10"/>
  <c r="B131" i="10"/>
  <c r="C131" i="10"/>
  <c r="D131" i="10"/>
  <c r="E131" i="10"/>
  <c r="G131" i="10" s="1"/>
  <c r="F131" i="10"/>
  <c r="A132" i="10"/>
  <c r="B132" i="10"/>
  <c r="C132" i="10"/>
  <c r="D132" i="10"/>
  <c r="E132" i="10"/>
  <c r="G132" i="10" s="1"/>
  <c r="F132" i="10"/>
  <c r="A133" i="10"/>
  <c r="B133" i="10"/>
  <c r="C133" i="10"/>
  <c r="D133" i="10"/>
  <c r="E133" i="10"/>
  <c r="G133" i="10" s="1"/>
  <c r="F133" i="10"/>
  <c r="A134" i="10"/>
  <c r="B134" i="10"/>
  <c r="C134" i="10"/>
  <c r="D134" i="10"/>
  <c r="E134" i="10"/>
  <c r="G134" i="10" s="1"/>
  <c r="F134" i="10"/>
  <c r="A135" i="10"/>
  <c r="B135" i="10"/>
  <c r="C135" i="10"/>
  <c r="D135" i="10"/>
  <c r="E135" i="10"/>
  <c r="G135" i="10" s="1"/>
  <c r="F135" i="10"/>
  <c r="A136" i="10"/>
  <c r="B136" i="10"/>
  <c r="C136" i="10"/>
  <c r="D136" i="10"/>
  <c r="E136" i="10"/>
  <c r="G136" i="10" s="1"/>
  <c r="F136" i="10"/>
  <c r="A137" i="10"/>
  <c r="B137" i="10"/>
  <c r="C137" i="10"/>
  <c r="D137" i="10"/>
  <c r="E137" i="10"/>
  <c r="G137" i="10" s="1"/>
  <c r="F137" i="10"/>
  <c r="A138" i="10"/>
  <c r="B138" i="10"/>
  <c r="C138" i="10"/>
  <c r="D138" i="10"/>
  <c r="E138" i="10"/>
  <c r="G138" i="10" s="1"/>
  <c r="F138" i="10"/>
  <c r="A139" i="10"/>
  <c r="B139" i="10"/>
  <c r="C139" i="10"/>
  <c r="D139" i="10"/>
  <c r="E139" i="10"/>
  <c r="G139" i="10" s="1"/>
  <c r="F139" i="10"/>
  <c r="A140" i="10"/>
  <c r="B140" i="10"/>
  <c r="C140" i="10"/>
  <c r="D140" i="10"/>
  <c r="E140" i="10"/>
  <c r="G140" i="10" s="1"/>
  <c r="F140" i="10"/>
  <c r="A141" i="10"/>
  <c r="B141" i="10"/>
  <c r="C141" i="10"/>
  <c r="D141" i="10"/>
  <c r="E141" i="10"/>
  <c r="G141" i="10" s="1"/>
  <c r="F141" i="10"/>
  <c r="A142" i="10"/>
  <c r="B142" i="10"/>
  <c r="C142" i="10"/>
  <c r="D142" i="10"/>
  <c r="E142" i="10"/>
  <c r="G142" i="10" s="1"/>
  <c r="F142" i="10"/>
  <c r="A143" i="10"/>
  <c r="B143" i="10"/>
  <c r="C143" i="10"/>
  <c r="D143" i="10"/>
  <c r="E143" i="10"/>
  <c r="G143" i="10" s="1"/>
  <c r="F143" i="10"/>
  <c r="A144" i="10"/>
  <c r="B144" i="10"/>
  <c r="C144" i="10"/>
  <c r="D144" i="10"/>
  <c r="E144" i="10"/>
  <c r="F144" i="10"/>
  <c r="A145" i="10"/>
  <c r="B145" i="10"/>
  <c r="C145" i="10"/>
  <c r="D145" i="10"/>
  <c r="E145" i="10"/>
  <c r="G145" i="10" s="1"/>
  <c r="F145" i="10"/>
  <c r="A146" i="10"/>
  <c r="B146" i="10"/>
  <c r="C146" i="10"/>
  <c r="D146" i="10"/>
  <c r="E146" i="10"/>
  <c r="F146" i="10"/>
  <c r="A147" i="10"/>
  <c r="B147" i="10"/>
  <c r="C147" i="10"/>
  <c r="D147" i="10"/>
  <c r="E147" i="10"/>
  <c r="F147" i="10"/>
  <c r="A148" i="10"/>
  <c r="B148" i="10"/>
  <c r="C148" i="10"/>
  <c r="D148" i="10"/>
  <c r="E148" i="10"/>
  <c r="G148" i="10" s="1"/>
  <c r="F148" i="10"/>
  <c r="A149" i="10"/>
  <c r="B149" i="10"/>
  <c r="C149" i="10"/>
  <c r="D149" i="10"/>
  <c r="E149" i="10"/>
  <c r="G149" i="10" s="1"/>
  <c r="F149" i="10"/>
  <c r="A150" i="10"/>
  <c r="B150" i="10"/>
  <c r="C150" i="10"/>
  <c r="D150" i="10"/>
  <c r="E150" i="10"/>
  <c r="G150" i="10" s="1"/>
  <c r="F150" i="10"/>
  <c r="A151" i="10"/>
  <c r="B151" i="10"/>
  <c r="C151" i="10"/>
  <c r="D151" i="10"/>
  <c r="E151" i="10"/>
  <c r="G151" i="10" s="1"/>
  <c r="F151" i="10"/>
  <c r="A152" i="10"/>
  <c r="B152" i="10"/>
  <c r="C152" i="10"/>
  <c r="D152" i="10"/>
  <c r="E152" i="10"/>
  <c r="F152" i="10"/>
  <c r="A153" i="10"/>
  <c r="B153" i="10"/>
  <c r="C153" i="10"/>
  <c r="D153" i="10"/>
  <c r="E153" i="10"/>
  <c r="G153" i="10" s="1"/>
  <c r="F153" i="10"/>
  <c r="A154" i="10"/>
  <c r="B154" i="10"/>
  <c r="C154" i="10"/>
  <c r="D154" i="10"/>
  <c r="E154" i="10"/>
  <c r="F154" i="10"/>
  <c r="A155" i="10"/>
  <c r="B155" i="10"/>
  <c r="C155" i="10"/>
  <c r="D155" i="10"/>
  <c r="E155" i="10"/>
  <c r="F155" i="10"/>
  <c r="A156" i="10"/>
  <c r="B156" i="10"/>
  <c r="C156" i="10"/>
  <c r="D156" i="10"/>
  <c r="E156" i="10"/>
  <c r="F156" i="10"/>
  <c r="A157" i="10"/>
  <c r="B157" i="10"/>
  <c r="C157" i="10"/>
  <c r="D157" i="10"/>
  <c r="E157" i="10"/>
  <c r="F157" i="10"/>
  <c r="A158" i="10"/>
  <c r="B158" i="10"/>
  <c r="C158" i="10"/>
  <c r="D158" i="10"/>
  <c r="E158" i="10"/>
  <c r="F158" i="10"/>
  <c r="A159" i="10"/>
  <c r="B159" i="10"/>
  <c r="C159" i="10"/>
  <c r="D159" i="10"/>
  <c r="E159" i="10"/>
  <c r="F159" i="10"/>
  <c r="A160" i="10"/>
  <c r="B160" i="10"/>
  <c r="C160" i="10"/>
  <c r="D160" i="10"/>
  <c r="E160" i="10"/>
  <c r="F160" i="10"/>
  <c r="A161" i="10"/>
  <c r="B161" i="10"/>
  <c r="C161" i="10"/>
  <c r="D161" i="10"/>
  <c r="E161" i="10"/>
  <c r="F161" i="10"/>
  <c r="A162" i="10"/>
  <c r="B162" i="10"/>
  <c r="C162" i="10"/>
  <c r="D162" i="10"/>
  <c r="E162" i="10"/>
  <c r="F162" i="10"/>
  <c r="A163" i="10"/>
  <c r="B163" i="10"/>
  <c r="C163" i="10"/>
  <c r="D163" i="10"/>
  <c r="E163" i="10"/>
  <c r="G163" i="10" s="1"/>
  <c r="F163" i="10"/>
  <c r="A164" i="10"/>
  <c r="B164" i="10"/>
  <c r="C164" i="10"/>
  <c r="D164" i="10"/>
  <c r="E164" i="10"/>
  <c r="G164" i="10" s="1"/>
  <c r="F164" i="10"/>
  <c r="A165" i="10"/>
  <c r="B165" i="10"/>
  <c r="C165" i="10"/>
  <c r="D165" i="10"/>
  <c r="E165" i="10"/>
  <c r="F165" i="10"/>
  <c r="A166" i="10"/>
  <c r="B166" i="10"/>
  <c r="C166" i="10"/>
  <c r="D166" i="10"/>
  <c r="E166" i="10"/>
  <c r="F166" i="10"/>
  <c r="A167" i="10"/>
  <c r="B167" i="10"/>
  <c r="C167" i="10"/>
  <c r="D167" i="10"/>
  <c r="E167" i="10"/>
  <c r="F167" i="10"/>
  <c r="A168" i="10"/>
  <c r="B168" i="10"/>
  <c r="C168" i="10"/>
  <c r="D168" i="10"/>
  <c r="E168" i="10"/>
  <c r="F168" i="10"/>
  <c r="A169" i="10"/>
  <c r="B169" i="10"/>
  <c r="C169" i="10"/>
  <c r="D169" i="10"/>
  <c r="E169" i="10"/>
  <c r="G169" i="10" s="1"/>
  <c r="F169" i="10"/>
  <c r="A170" i="10"/>
  <c r="B170" i="10"/>
  <c r="C170" i="10"/>
  <c r="D170" i="10"/>
  <c r="E170" i="10"/>
  <c r="G170" i="10" s="1"/>
  <c r="F170" i="10"/>
  <c r="A171" i="10"/>
  <c r="B171" i="10"/>
  <c r="C171" i="10"/>
  <c r="D171" i="10"/>
  <c r="E171" i="10"/>
  <c r="F171" i="10"/>
  <c r="A172" i="10"/>
  <c r="B172" i="10"/>
  <c r="C172" i="10"/>
  <c r="D172" i="10"/>
  <c r="E172" i="10"/>
  <c r="G172" i="10" s="1"/>
  <c r="F172" i="10"/>
  <c r="A173" i="10"/>
  <c r="B173" i="10"/>
  <c r="C173" i="10"/>
  <c r="D173" i="10"/>
  <c r="E173" i="10"/>
  <c r="G173" i="10" s="1"/>
  <c r="F173" i="10"/>
  <c r="A174" i="10"/>
  <c r="B174" i="10"/>
  <c r="C174" i="10"/>
  <c r="D174" i="10"/>
  <c r="E174" i="10"/>
  <c r="F174" i="10"/>
  <c r="A175" i="10"/>
  <c r="B175" i="10"/>
  <c r="C175" i="10"/>
  <c r="D175" i="10"/>
  <c r="E175" i="10"/>
  <c r="F175" i="10"/>
  <c r="A176" i="10"/>
  <c r="B176" i="10"/>
  <c r="C176" i="10"/>
  <c r="D176" i="10"/>
  <c r="E176" i="10"/>
  <c r="G176" i="10" s="1"/>
  <c r="F176" i="10"/>
  <c r="A177" i="10"/>
  <c r="B177" i="10"/>
  <c r="C177" i="10"/>
  <c r="D177" i="10"/>
  <c r="E177" i="10"/>
  <c r="G177" i="10" s="1"/>
  <c r="F177" i="10"/>
  <c r="A178" i="10"/>
  <c r="B178" i="10"/>
  <c r="C178" i="10"/>
  <c r="D178" i="10"/>
  <c r="E178" i="10"/>
  <c r="G178" i="10" s="1"/>
  <c r="F178" i="10"/>
  <c r="A179" i="10"/>
  <c r="B179" i="10"/>
  <c r="C179" i="10"/>
  <c r="D179" i="10"/>
  <c r="E179" i="10"/>
  <c r="G179" i="10" s="1"/>
  <c r="F179" i="10"/>
  <c r="A180" i="10"/>
  <c r="B180" i="10"/>
  <c r="C180" i="10"/>
  <c r="D180" i="10"/>
  <c r="E180" i="10"/>
  <c r="G180" i="10" s="1"/>
  <c r="F180" i="10"/>
  <c r="A181" i="10"/>
  <c r="B181" i="10"/>
  <c r="C181" i="10"/>
  <c r="D181" i="10"/>
  <c r="E181" i="10"/>
  <c r="G181" i="10" s="1"/>
  <c r="F181" i="10"/>
  <c r="A182" i="10"/>
  <c r="B182" i="10"/>
  <c r="C182" i="10"/>
  <c r="D182" i="10"/>
  <c r="E182" i="10"/>
  <c r="G182" i="10" s="1"/>
  <c r="F182" i="10"/>
  <c r="A183" i="10"/>
  <c r="B183" i="10"/>
  <c r="C183" i="10"/>
  <c r="D183" i="10"/>
  <c r="E183" i="10"/>
  <c r="G183" i="10" s="1"/>
  <c r="F183" i="10"/>
  <c r="A184" i="10"/>
  <c r="B184" i="10"/>
  <c r="C184" i="10"/>
  <c r="D184" i="10"/>
  <c r="E184" i="10"/>
  <c r="G184" i="10" s="1"/>
  <c r="F184" i="10"/>
  <c r="A185" i="10"/>
  <c r="B185" i="10"/>
  <c r="C185" i="10"/>
  <c r="D185" i="10"/>
  <c r="E185" i="10"/>
  <c r="G185" i="10" s="1"/>
  <c r="F185" i="10"/>
  <c r="A186" i="10"/>
  <c r="B186" i="10"/>
  <c r="C186" i="10"/>
  <c r="D186" i="10"/>
  <c r="E186" i="10"/>
  <c r="F186" i="10"/>
  <c r="A187" i="10"/>
  <c r="B187" i="10"/>
  <c r="C187" i="10"/>
  <c r="D187" i="10"/>
  <c r="E187" i="10"/>
  <c r="G187" i="10" s="1"/>
  <c r="F187" i="10"/>
  <c r="A188" i="10"/>
  <c r="B188" i="10"/>
  <c r="C188" i="10"/>
  <c r="D188" i="10"/>
  <c r="E188" i="10"/>
  <c r="G188" i="10" s="1"/>
  <c r="F188" i="10"/>
  <c r="A189" i="10"/>
  <c r="B189" i="10"/>
  <c r="C189" i="10"/>
  <c r="D189" i="10"/>
  <c r="E189" i="10"/>
  <c r="F189" i="10"/>
  <c r="A190" i="10"/>
  <c r="B190" i="10"/>
  <c r="C190" i="10"/>
  <c r="D190" i="10"/>
  <c r="E190" i="10"/>
  <c r="G190" i="10" s="1"/>
  <c r="F190" i="10"/>
  <c r="A191" i="10"/>
  <c r="B191" i="10"/>
  <c r="C191" i="10"/>
  <c r="D191" i="10"/>
  <c r="E191" i="10"/>
  <c r="G191" i="10" s="1"/>
  <c r="F191" i="10"/>
  <c r="A192" i="10"/>
  <c r="B192" i="10"/>
  <c r="C192" i="10"/>
  <c r="D192" i="10"/>
  <c r="E192" i="10"/>
  <c r="G192" i="10" s="1"/>
  <c r="F192" i="10"/>
  <c r="A193" i="10"/>
  <c r="B193" i="10"/>
  <c r="C193" i="10"/>
  <c r="D193" i="10"/>
  <c r="E193" i="10"/>
  <c r="G193" i="10" s="1"/>
  <c r="F193" i="10"/>
  <c r="A194" i="10"/>
  <c r="B194" i="10"/>
  <c r="C194" i="10"/>
  <c r="D194" i="10"/>
  <c r="E194" i="10"/>
  <c r="F194" i="10"/>
  <c r="A195" i="10"/>
  <c r="B195" i="10"/>
  <c r="C195" i="10"/>
  <c r="D195" i="10"/>
  <c r="E195" i="10"/>
  <c r="G195" i="10" s="1"/>
  <c r="F195" i="10"/>
  <c r="A196" i="10"/>
  <c r="B196" i="10"/>
  <c r="C196" i="10"/>
  <c r="D196" i="10"/>
  <c r="E196" i="10"/>
  <c r="F196" i="10"/>
  <c r="A197" i="10"/>
  <c r="B197" i="10"/>
  <c r="C197" i="10"/>
  <c r="D197" i="10"/>
  <c r="E197" i="10"/>
  <c r="G197" i="10" s="1"/>
  <c r="F197" i="10"/>
  <c r="A198" i="10"/>
  <c r="B198" i="10"/>
  <c r="C198" i="10"/>
  <c r="D198" i="10"/>
  <c r="E198" i="10"/>
  <c r="G198" i="10" s="1"/>
  <c r="F198" i="10"/>
  <c r="A199" i="10"/>
  <c r="B199" i="10"/>
  <c r="C199" i="10"/>
  <c r="D199" i="10"/>
  <c r="E199" i="10"/>
  <c r="F199" i="10"/>
  <c r="G199" i="10"/>
  <c r="A200" i="10"/>
  <c r="B200" i="10"/>
  <c r="C200" i="10"/>
  <c r="D200" i="10"/>
  <c r="E200" i="10"/>
  <c r="G200" i="10" s="1"/>
  <c r="F200" i="10"/>
  <c r="A201" i="10"/>
  <c r="B201" i="10"/>
  <c r="C201" i="10"/>
  <c r="D201" i="10"/>
  <c r="E201" i="10"/>
  <c r="G201" i="10" s="1"/>
  <c r="F201" i="10"/>
  <c r="A202" i="10"/>
  <c r="B202" i="10"/>
  <c r="C202" i="10"/>
  <c r="D202" i="10"/>
  <c r="E202" i="10"/>
  <c r="G202" i="10" s="1"/>
  <c r="F202" i="10"/>
  <c r="A203" i="10"/>
  <c r="B203" i="10"/>
  <c r="C203" i="10"/>
  <c r="D203" i="10"/>
  <c r="E203" i="10"/>
  <c r="G203" i="10" s="1"/>
  <c r="F203" i="10"/>
  <c r="A204" i="10"/>
  <c r="B204" i="10"/>
  <c r="C204" i="10"/>
  <c r="D204" i="10"/>
  <c r="E204" i="10"/>
  <c r="F204" i="10"/>
  <c r="A205" i="10"/>
  <c r="B205" i="10"/>
  <c r="C205" i="10"/>
  <c r="D205" i="10"/>
  <c r="E205" i="10"/>
  <c r="F205" i="10"/>
  <c r="A206" i="10"/>
  <c r="B206" i="10"/>
  <c r="C206" i="10"/>
  <c r="D206" i="10"/>
  <c r="E206" i="10"/>
  <c r="F206" i="10"/>
  <c r="A207" i="10"/>
  <c r="B207" i="10"/>
  <c r="C207" i="10"/>
  <c r="D207" i="10"/>
  <c r="E207" i="10"/>
  <c r="G207" i="10" s="1"/>
  <c r="F207" i="10"/>
  <c r="A208" i="10"/>
  <c r="B208" i="10"/>
  <c r="C208" i="10"/>
  <c r="D208" i="10"/>
  <c r="E208" i="10"/>
  <c r="G208" i="10" s="1"/>
  <c r="F208" i="10"/>
  <c r="A209" i="10"/>
  <c r="B209" i="10"/>
  <c r="C209" i="10"/>
  <c r="D209" i="10"/>
  <c r="E209" i="10"/>
  <c r="G209" i="10" s="1"/>
  <c r="F209" i="10"/>
  <c r="A210" i="10"/>
  <c r="B210" i="10"/>
  <c r="C210" i="10"/>
  <c r="D210" i="10"/>
  <c r="E210" i="10"/>
  <c r="F210" i="10"/>
  <c r="A211" i="10"/>
  <c r="B211" i="10"/>
  <c r="C211" i="10"/>
  <c r="D211" i="10"/>
  <c r="E211" i="10"/>
  <c r="G211" i="10" s="1"/>
  <c r="F211" i="10"/>
  <c r="A212" i="10"/>
  <c r="B212" i="10"/>
  <c r="C212" i="10"/>
  <c r="D212" i="10"/>
  <c r="E212" i="10"/>
  <c r="G212" i="10" s="1"/>
  <c r="F212" i="10"/>
  <c r="A213" i="10"/>
  <c r="B213" i="10"/>
  <c r="C213" i="10"/>
  <c r="D213" i="10"/>
  <c r="E213" i="10"/>
  <c r="G213" i="10" s="1"/>
  <c r="F213" i="10"/>
  <c r="G194" i="10" l="1"/>
  <c r="G171" i="10"/>
  <c r="G165" i="10"/>
  <c r="G174" i="10"/>
  <c r="G30" i="10"/>
  <c r="G166" i="10"/>
  <c r="G9" i="10"/>
  <c r="G87" i="10"/>
  <c r="G189" i="10"/>
  <c r="G158" i="10"/>
  <c r="G206" i="10"/>
  <c r="G204" i="10"/>
  <c r="G102" i="10"/>
  <c r="G111" i="10"/>
  <c r="G50" i="10"/>
  <c r="G57" i="10"/>
  <c r="G81" i="10"/>
  <c r="G146" i="10"/>
  <c r="G144" i="10"/>
  <c r="G88" i="10"/>
  <c r="G196" i="10"/>
  <c r="G167" i="10"/>
  <c r="G51" i="10"/>
  <c r="G21" i="10"/>
  <c r="G159" i="10"/>
  <c r="G147" i="10"/>
  <c r="G22" i="10"/>
  <c r="G162" i="10"/>
  <c r="G160" i="10"/>
  <c r="G73" i="10"/>
  <c r="G26" i="10"/>
  <c r="G156" i="10"/>
  <c r="G154" i="10"/>
  <c r="G186" i="10"/>
  <c r="G175" i="10"/>
  <c r="G157" i="10"/>
  <c r="G155" i="10"/>
  <c r="G152" i="10"/>
  <c r="G97" i="10"/>
  <c r="G210" i="10"/>
  <c r="G205" i="10"/>
  <c r="G168" i="10"/>
  <c r="G161" i="10"/>
  <c r="G103" i="10"/>
  <c r="G90" i="10"/>
  <c r="G85" i="10"/>
  <c r="G25" i="10"/>
  <c r="G112" i="10"/>
  <c r="G29" i="10"/>
  <c r="G11" i="10"/>
  <c r="B6" i="4"/>
  <c r="C3" i="4" s="1"/>
  <c r="B11" i="5"/>
  <c r="C6" i="5" s="1"/>
  <c r="C5" i="5" l="1"/>
  <c r="C9" i="5"/>
  <c r="C10" i="5"/>
  <c r="C2" i="4"/>
  <c r="C8" i="5"/>
  <c r="C4" i="5"/>
  <c r="C5" i="4"/>
  <c r="C2" i="5"/>
  <c r="C7" i="5"/>
  <c r="C3" i="5"/>
  <c r="C4" i="4"/>
  <c r="L13" i="1"/>
  <c r="L15" i="1" s="1"/>
  <c r="G13" i="1"/>
  <c r="G15" i="1" s="1"/>
  <c r="B9" i="1"/>
  <c r="M11" i="1" l="1"/>
  <c r="M7" i="1"/>
  <c r="M3" i="1"/>
  <c r="H11" i="1"/>
  <c r="H6" i="1"/>
  <c r="H2" i="1"/>
  <c r="C6" i="1"/>
  <c r="M9" i="1"/>
  <c r="M5" i="1"/>
  <c r="H9" i="1"/>
  <c r="H8" i="1"/>
  <c r="H4" i="1"/>
  <c r="C4" i="1"/>
  <c r="C8" i="1"/>
  <c r="M12" i="1"/>
  <c r="M8" i="1"/>
  <c r="M4" i="1"/>
  <c r="H10" i="1"/>
  <c r="H7" i="1"/>
  <c r="H3" i="1"/>
  <c r="C5" i="1"/>
  <c r="C2" i="1"/>
  <c r="M10" i="1"/>
  <c r="M6" i="1"/>
  <c r="M2" i="1"/>
  <c r="H12" i="1"/>
  <c r="H5" i="1"/>
  <c r="C3" i="1"/>
  <c r="C7" i="1"/>
  <c r="B11" i="1"/>
  <c r="P122" i="1"/>
  <c r="D31" i="8" l="1"/>
</calcChain>
</file>

<file path=xl/sharedStrings.xml><?xml version="1.0" encoding="utf-8"?>
<sst xmlns="http://schemas.openxmlformats.org/spreadsheetml/2006/main" count="3488" uniqueCount="1221">
  <si>
    <t/>
  </si>
  <si>
    <t>Altro</t>
  </si>
  <si>
    <t>Ditte Individuali</t>
  </si>
  <si>
    <t>Estera</t>
  </si>
  <si>
    <t>Società di Capitale</t>
  </si>
  <si>
    <t>Società di Persone</t>
  </si>
  <si>
    <t>STUDIO ASSOCIATO</t>
  </si>
  <si>
    <t>Conteggio</t>
  </si>
  <si>
    <t>FORMA</t>
  </si>
  <si>
    <t>FATTURATO</t>
  </si>
  <si>
    <t>FATTURATO_DESC</t>
  </si>
  <si>
    <t>0-0.499 mln</t>
  </si>
  <si>
    <t>0.5-0.999 mln</t>
  </si>
  <si>
    <t>1-1.999 mln</t>
  </si>
  <si>
    <t>2-4.999 mln</t>
  </si>
  <si>
    <t>5-9.999 mln</t>
  </si>
  <si>
    <t>10-24.999 mln</t>
  </si>
  <si>
    <t>25-49.999 mln</t>
  </si>
  <si>
    <t>50-99.999 mln</t>
  </si>
  <si>
    <t>100-249.999 mln</t>
  </si>
  <si>
    <t>&gt;= 250 mln</t>
  </si>
  <si>
    <t>-</t>
  </si>
  <si>
    <t>DIP</t>
  </si>
  <si>
    <t>DIP_DESC</t>
  </si>
  <si>
    <t xml:space="preserve"> da 0 A 9 </t>
  </si>
  <si>
    <t xml:space="preserve"> da 10 A 24 </t>
  </si>
  <si>
    <t xml:space="preserve"> da 25 A 49 </t>
  </si>
  <si>
    <t xml:space="preserve"> da 50 A 99 </t>
  </si>
  <si>
    <t xml:space="preserve"> da 100 a 149 </t>
  </si>
  <si>
    <t xml:space="preserve"> da 150 a 199  </t>
  </si>
  <si>
    <t xml:space="preserve"> da 200 a 249 </t>
  </si>
  <si>
    <t xml:space="preserve"> da 250 a 499 </t>
  </si>
  <si>
    <t xml:space="preserve"> da 500 a 1.000 </t>
  </si>
  <si>
    <t xml:space="preserve"> maggiore di 1000 </t>
  </si>
  <si>
    <t>ANNO COSTITUZIONE</t>
  </si>
  <si>
    <t>MASTER_CHIAVE</t>
  </si>
  <si>
    <t>RAGIONESOCIALE</t>
  </si>
  <si>
    <t>CODFISCALE</t>
  </si>
  <si>
    <t>PIVA</t>
  </si>
  <si>
    <t>INDIRIZZO</t>
  </si>
  <si>
    <t>COMUNE</t>
  </si>
  <si>
    <t>PROVINCIA</t>
  </si>
  <si>
    <t>REGIONE</t>
  </si>
  <si>
    <t>SEDE</t>
  </si>
  <si>
    <t>ISTAT</t>
  </si>
  <si>
    <t>CAP</t>
  </si>
  <si>
    <t>FORMA_DESC</t>
  </si>
  <si>
    <t>COD_PROV</t>
  </si>
  <si>
    <t>EMAIL</t>
  </si>
  <si>
    <t>X</t>
  </si>
  <si>
    <t>Y</t>
  </si>
  <si>
    <t>ID_PROVENIENZA</t>
  </si>
  <si>
    <t>CFMASTER</t>
  </si>
  <si>
    <t>TELEFONO</t>
  </si>
  <si>
    <t>TELEFONO_1</t>
  </si>
  <si>
    <t>TELEFONO_1_REGOPP</t>
  </si>
  <si>
    <t>TELEFONO_2</t>
  </si>
  <si>
    <t>TELEFONO_2_REGOPP</t>
  </si>
  <si>
    <t>TELEFONO_3</t>
  </si>
  <si>
    <t>TELEFONO_3_REGOPP</t>
  </si>
  <si>
    <t>ATECO_I</t>
  </si>
  <si>
    <t>ATECO_DESC_I</t>
  </si>
  <si>
    <t>ATECO_CATEGORIA_I</t>
  </si>
  <si>
    <t>ATECO_II</t>
  </si>
  <si>
    <t>ATECO_DESC_II</t>
  </si>
  <si>
    <t>ATECO_CATEGORIA_II</t>
  </si>
  <si>
    <t>NREA</t>
  </si>
  <si>
    <t>CCIAA</t>
  </si>
  <si>
    <t>IMP_CAPITALE_SOCIALE</t>
  </si>
  <si>
    <t>DT_CHIU</t>
  </si>
  <si>
    <t>RICAVI</t>
  </si>
  <si>
    <t>PATRIMONIO_NETTO</t>
  </si>
  <si>
    <t>TOTALE_ATTIVO</t>
  </si>
  <si>
    <t>UTILE</t>
  </si>
  <si>
    <t>MOL</t>
  </si>
  <si>
    <t>PFN</t>
  </si>
  <si>
    <t>MOL_FATTURATO</t>
  </si>
  <si>
    <t>debiti_vs_banche</t>
  </si>
  <si>
    <t>debiti_vs_banche_oltre_es_succ</t>
  </si>
  <si>
    <t>CF_ESP1</t>
  </si>
  <si>
    <t>COGNOME_NOME_ESP1</t>
  </si>
  <si>
    <t>INCARICO_ESP1</t>
  </si>
  <si>
    <t>CODICE_FISCALE_SOCIO</t>
  </si>
  <si>
    <t>DENOMINAZIONE_SOCIO</t>
  </si>
  <si>
    <t>AZIONI_QUOTE_POSSEDUTE</t>
  </si>
  <si>
    <t>FLG_GRUPPO</t>
  </si>
  <si>
    <t>CHIAVE_CAPOGRUPPO_RIFERIMENTO</t>
  </si>
  <si>
    <t>NOME_CAPOGRUPPO_RIFERIMENTO</t>
  </si>
  <si>
    <t>score_ATTRATTIVITA</t>
  </si>
  <si>
    <t>EMAIL_CERTIFICATA</t>
  </si>
  <si>
    <t>FLAG_DITTA_OPERANTE_ESTERO</t>
  </si>
  <si>
    <t>FASCIA</t>
  </si>
  <si>
    <t>L662</t>
  </si>
  <si>
    <t>URL</t>
  </si>
  <si>
    <t>PERC_EXPORT</t>
  </si>
  <si>
    <t>PAESI_IMPORT</t>
  </si>
  <si>
    <t>PAESI_EXPORT</t>
  </si>
  <si>
    <t>score_ATTRATTIVITA_classe</t>
  </si>
  <si>
    <t>score_ATTRATTIVITA_classe_mm</t>
  </si>
  <si>
    <t>ANNO_FATTURATO</t>
  </si>
  <si>
    <t>FATTURATO_IMP</t>
  </si>
  <si>
    <t>ADDETTI_NUM</t>
  </si>
  <si>
    <t>superficieValore</t>
  </si>
  <si>
    <t>superficieAnno</t>
  </si>
  <si>
    <t>importoAnno</t>
  </si>
  <si>
    <t>POPOLAMENTO</t>
  </si>
  <si>
    <t>%</t>
  </si>
  <si>
    <t>CAMPO</t>
  </si>
  <si>
    <t>DESCRIZIONE</t>
  </si>
  <si>
    <t>Tutti</t>
  </si>
  <si>
    <t>100% soc Capitale</t>
  </si>
  <si>
    <t>tutte le Capitale</t>
  </si>
  <si>
    <t>su le soc cap</t>
  </si>
  <si>
    <t>Ultimo bilanci disponibile depositato</t>
  </si>
  <si>
    <t>Elaborati a fonte IV DIRETTIVA CEE</t>
  </si>
  <si>
    <t>nd</t>
  </si>
  <si>
    <t>Fascia 1</t>
  </si>
  <si>
    <t>Fascia 2</t>
  </si>
  <si>
    <t>Fascia 3</t>
  </si>
  <si>
    <t>classe_score_mm</t>
  </si>
  <si>
    <t>conta</t>
  </si>
  <si>
    <t>Score 1</t>
  </si>
  <si>
    <t>Score 2</t>
  </si>
  <si>
    <t>Score 3</t>
  </si>
  <si>
    <t>Score 4</t>
  </si>
  <si>
    <t>Score 5</t>
  </si>
  <si>
    <t>DECINA</t>
  </si>
  <si>
    <t>CONTEGGIO</t>
  </si>
  <si>
    <t>DA 0 A 10</t>
  </si>
  <si>
    <t>DA 10 A 20</t>
  </si>
  <si>
    <t>DA 20 A 30</t>
  </si>
  <si>
    <t>DA 30 A 40</t>
  </si>
  <si>
    <t>DA 40 A 50</t>
  </si>
  <si>
    <t>DA 60 A 70</t>
  </si>
  <si>
    <t>DA 50 A 60</t>
  </si>
  <si>
    <t>DA 70 A 80</t>
  </si>
  <si>
    <t>OLTRE 90</t>
  </si>
  <si>
    <t xml:space="preserve"> </t>
  </si>
  <si>
    <t>verifica quando il gruppo =1</t>
  </si>
  <si>
    <t>Altri Recapiti</t>
  </si>
  <si>
    <t>2015</t>
  </si>
  <si>
    <t>2016</t>
  </si>
  <si>
    <t>2017</t>
  </si>
  <si>
    <t>2018</t>
  </si>
  <si>
    <t>Bilanci Ottici per le Società di Capitale sia bilancio di Esercizio che Bilancio Consolidato</t>
  </si>
  <si>
    <t>at</t>
  </si>
  <si>
    <t>az</t>
  </si>
  <si>
    <t>COLTIVAZIONI AGRICOLE E PRODUZIONE DI PRODOTTI ANIMALI, CACCIA E SERVIZI CONNESSI</t>
  </si>
  <si>
    <t>SILVICOLTURA ED UTILIZZO DI AREE FORESTALI</t>
  </si>
  <si>
    <t>PESCA E ACQUACOLTURA</t>
  </si>
  <si>
    <t>ESTRAZIONE DI CARBONE (ESCLUSA TORBA)</t>
  </si>
  <si>
    <t>ESTRAZIONE DI PETROLIO GREGGIO E DI GAS NATURALE</t>
  </si>
  <si>
    <t>ESTRAZIONE DI MINERALI METALLIFERI</t>
  </si>
  <si>
    <t>ALTRE ATTIVITÀ DI ESTRAZIONE DI MINERALI DA CAVE E MINIERE</t>
  </si>
  <si>
    <t>ATTIVITÀ DEI SERVIZI DI SUPPORTO ALL'ESTRAZIONE</t>
  </si>
  <si>
    <t>INDUSTRIE ALIMENTARI</t>
  </si>
  <si>
    <t>INDUSTRIA DELLE BEVANDE</t>
  </si>
  <si>
    <t>INDUSTRIA DEL TABACCO</t>
  </si>
  <si>
    <t>INDUSTRIE TESSILI</t>
  </si>
  <si>
    <t>CONFEZIONE DI ARTICOLI DI ABBIGLIAMENTO; CONFEZIONE DI ARTICOLI IN PELLE E PELLICCIA</t>
  </si>
  <si>
    <t>FABBRICAZIONE DI ARTICOLI IN PELLE E SIMILI</t>
  </si>
  <si>
    <t>INDUSTRIA DEL LEGNO E DEI PRODOTTI IN LEGNO E SUGHERO (ESCLUSI I MOBILI); FABBRICAZIONE DI ARTICOLI IN PAGLIA E MATERIALI DA INTRECCIO</t>
  </si>
  <si>
    <t>FABBRICAZIONE DI CARTA E DI PRODOTTI DI CARTA</t>
  </si>
  <si>
    <t>STAMPA E RIPRODUZIONE DI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</si>
  <si>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</si>
  <si>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</si>
  <si>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</si>
  <si>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ARTICOLI IN GOMMA E MATERIE PLASTICHE</t>
  </si>
  <si>
    <t>FABBRICAZIONE DI ALTRI PRODOTTI DELLA LAVORAZIONE DI MINERALI NON METALLIFERI</t>
  </si>
  <si>
    <t>METALLURGIA</t>
  </si>
  <si>
    <t>FABBRICAZIONE DI PRODOTTI IN METALLO (ESCLUSI MACCHINARI E ATTREZZATURE)</t>
  </si>
  <si>
    <t>FABBRICAZIONE DI COMPUTER E PRODOTTI DI ELETTRONICA  E OTTICA; APPARECCHI ELETTROMEDICALI, APPARECCHI DI MISURAZIONE E DI OROLOGI</t>
  </si>
  <si>
    <t>FABBRICAZIONE DI APPARECCHIATURE ELETTRICHE ED APPARECCHIATURE PER USO DOMESTICO NON ELETTRICHE</t>
  </si>
  <si>
    <t>FABBRICAZIONE DI MACCHINARI ED APPARECCHIATURE NCA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</si>
  <si>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</si>
  <si>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</si>
  <si>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</si>
  <si>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</si>
  <si>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RIPARAZIONE, MANUTENZIONE ED INSTALLAZIONE DI MACCHINE ED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</si>
  <si>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</si>
  <si>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</si>
  <si>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</si>
  <si>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RIFIUTI; RECUPERO DEI MATERIALI</t>
  </si>
  <si>
    <t>ATTIVITÀ DI RISANAMENTO E ALTRI SERVIZI DI GESTIONE DEI RIFIUTI</t>
  </si>
  <si>
    <t>COSTRUZIONE DI EDIFICI</t>
  </si>
  <si>
    <t>INGEGNERIA CIVILE</t>
  </si>
  <si>
    <t>LAVORI DI COSTRUZIONE SPECIALIZZATI</t>
  </si>
  <si>
    <t>COMMERCIO ALL'INGROSSO E AL DETTAGLIO E RIPARAZIONE DI AUTOVEICOLI E MOTOCICLI</t>
  </si>
  <si>
    <t>COMMERCIO ALL'INGROSSO (ESCLUSO QUELLO DI AUTOVEICOLI E DI MOTOCICLI)</t>
  </si>
  <si>
    <t>COMMERCIO AL DETTAGLIO (ESCLUSO QUELLO DI AUTOVEICOLI E DI MOTOCICLI)</t>
  </si>
  <si>
    <t>TRASPORTO TERRESTRE E TRASPORTO MEDIANTE CONDOTTE</t>
  </si>
  <si>
    <t>TRASPORTO MARITTIMO E PER VIE D'ACQUA</t>
  </si>
  <si>
    <t>TRASPORTO AEREO</t>
  </si>
  <si>
    <t>MAGAZZINAGGIO E ATTIVITÀ DI SUPPORTO AI TRASPORTI</t>
  </si>
  <si>
    <t>SERVIZI POSTALI E ATTIVITÀ DI CORRIERE</t>
  </si>
  <si>
    <t>ALLOGGIO</t>
  </si>
  <si>
    <t>ATTIVITÀ DEI SERVIZI DI RISTORAZIONE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</si>
  <si>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</si>
  <si>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</si>
  <si>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</si>
  <si>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TELECOMUNICAZIONI</t>
  </si>
  <si>
    <t>PRODUZIONE DI SOFTWARE, CONSULENZA INFORMATICA E ATTIVITÀ CONNESSE</t>
  </si>
  <si>
    <t>ATTIVITÀ DEI SERVIZI D'INFORMAZIONE E ALTRI SERVIZI INFORMATICI</t>
  </si>
  <si>
    <t>ATTIVITÀ DI SERVIZI FINANZIARI (ESCLUSE LE ASSICURAZIONI E I FONDI PENSIONE)</t>
  </si>
  <si>
    <t>ASSICURAZIONI, RIASSICURAZIONI E FONDI PENSIONE (ESCLUSE LE ASSICURAZIONI SOCIALI OBBLIGATORIE)</t>
  </si>
  <si>
    <t>ATTIVITÀ AUSILIARIE DEI SERVIZI FINANZIARI E DELLE ATTIVITÀ ASSICURATIVE</t>
  </si>
  <si>
    <t>ATTIVITÀ IMMOBILIARI</t>
  </si>
  <si>
    <t>ATTIVITÀ LEGALI E CONTABILITÀ</t>
  </si>
  <si>
    <t>ATTIVITÀ DI DIREZIONE AZIENDALE E DI CONSULENZA GESTIONALE</t>
  </si>
  <si>
    <t>ATTIVITÀ DEGLI STUDI DI ARCHITETTURA E D'INGEGNERIA; COLLAUDI ED ANALISI TECNICHE</t>
  </si>
  <si>
    <t>RICERCA SCIENTIFICA E SVILUPPO</t>
  </si>
  <si>
    <t>PUBBLICITÀ E RICERCHE DI MERCATO</t>
  </si>
  <si>
    <t>ALTRE ATTIVITÀ PROFESSIONALI, SCIENTIFICHE E TECNICHE</t>
  </si>
  <si>
    <t>SERVIZI VETERINARI</t>
  </si>
  <si>
    <t>ATTIVITÀ DI NOLEGGIO E LEASING OPERATIVO</t>
  </si>
  <si>
    <t>ATTIVITÀ DI RICERCA, SELEZIONE, FORNITURA DI PERSONALE</t>
  </si>
  <si>
    <t>ATTIVITÀ DEI SERVIZI DELLE AGENZIE DI VIAGGIO, DEI TOUR OPERATOR E SERVIZI DI PRENOTAZIONE E ATTIVITÀ CONNESSE</t>
  </si>
  <si>
    <t>SERVIZI DI VIGILANZA E INVESTIGAZIONE</t>
  </si>
  <si>
    <t>ATTIVITÀ DI SERVIZI PER EDIFICI E PAESAGGIO</t>
  </si>
  <si>
    <t>ATTIVITÀ DI SUPPORTO PER LE FUNZIONI D'UFFICIO E ALTRI SERVIZI DI SUPPORTO ALLE IMPRESE</t>
  </si>
  <si>
    <t>AMMINISTRAZIONE PUBBLICA E DIFESA; ASSICURAZIONE SOCIALE OBBLIGATORIA</t>
  </si>
  <si>
    <t>ISTRUZIONE</t>
  </si>
  <si>
    <t>ASSISTENZA SANITARIA</t>
  </si>
  <si>
    <t>SERVIZI DI ASSISTENZA SOCIALE RESIDENZIALE</t>
  </si>
  <si>
    <t>ASSISTENZA SOCIALE NON RESIDENZIALE</t>
  </si>
  <si>
    <t>ATTIVITÀ CREATIVE, ARTISTICHE E DI INTRATTENIMENTO</t>
  </si>
  <si>
    <t>ATTIVITÀ DI BIBLIOTECHE, ARCHIVI, MUSEI ED ALTRE ATTIVITÀ CULTURALI</t>
  </si>
  <si>
    <t>ATTIVITÀ RIGUARDANTI LE LOTTERIE, LE SCOMMESSE, LE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</si>
  <si>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</si>
  <si>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</si>
  <si>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</si>
  <si>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ALTRE ATTIVITÀ DI SERVIZI PER LA PERSONA</t>
  </si>
  <si>
    <t>ATTIVITÀ DI FAMIGLIE E CONVIVENZE COME DATORI DI LAVORO PER PERSONALE DOMESTICO</t>
  </si>
  <si>
    <t>PRODUZIONE DI BENI E SERVIZI INDIFFERENZIATI  PER USO PROPRIO DA PARTE DI  FAMIGLIE E CONVIVENZE</t>
  </si>
  <si>
    <t>ORGANIZZAZIONI ED ORGANISMI EXTRATERRITORIALI</t>
  </si>
  <si>
    <t>FLAG_STARTUP_Innovative</t>
  </si>
  <si>
    <t>importoValore PAC</t>
  </si>
  <si>
    <t>indicatori di bilancio per Società di Capitale</t>
  </si>
  <si>
    <t>Esponenti Società Capitale</t>
  </si>
  <si>
    <t>Società Agricoltura BIO</t>
  </si>
  <si>
    <t>Certificati BIO</t>
  </si>
  <si>
    <t>VOCE</t>
  </si>
  <si>
    <t>2.015,00</t>
  </si>
  <si>
    <t>2.016,00</t>
  </si>
  <si>
    <t>2.017,00</t>
  </si>
  <si>
    <t>ANNO_BILANCIO</t>
  </si>
  <si>
    <t>COMPARTO</t>
  </si>
  <si>
    <t>IC</t>
  </si>
  <si>
    <t>TIPO_BILANCIO</t>
  </si>
  <si>
    <t>E</t>
  </si>
  <si>
    <t>A. CREDITI VERSO SOCI</t>
  </si>
  <si>
    <t>0,00</t>
  </si>
  <si>
    <t>Parte richiamata</t>
  </si>
  <si>
    <t>B. IMMOBILIZZAZIONI</t>
  </si>
  <si>
    <t>1.122.260,00</t>
  </si>
  <si>
    <t>1.057.816,00</t>
  </si>
  <si>
    <t>1.014.851,00</t>
  </si>
  <si>
    <t>B.I. IMMATERIALI</t>
  </si>
  <si>
    <t>773,00</t>
  </si>
  <si>
    <t>515,00</t>
  </si>
  <si>
    <t>4.141,00</t>
  </si>
  <si>
    <t>B.I.1. Impianti /ampliamento</t>
  </si>
  <si>
    <t>B.I.2. Ricerca e sviluppo</t>
  </si>
  <si>
    <t>B.I.3. Brevetti</t>
  </si>
  <si>
    <t>B.I.4. Concessioni / licenze</t>
  </si>
  <si>
    <t>B.I.5. Avviamento / Differenza di consolidamento</t>
  </si>
  <si>
    <t>di cui: Avviamento</t>
  </si>
  <si>
    <t>di cui: Differenza di consolidamento</t>
  </si>
  <si>
    <t>B.I.6. Immobilizzazioni in corso e acconti</t>
  </si>
  <si>
    <t>B.I.7. Altre</t>
  </si>
  <si>
    <t>Fondo ammortamento</t>
  </si>
  <si>
    <t>6.787,00</t>
  </si>
  <si>
    <t>7.045,00</t>
  </si>
  <si>
    <t>9.244,00</t>
  </si>
  <si>
    <t>B.II. MATERIALI</t>
  </si>
  <si>
    <t>1.114.505,00</t>
  </si>
  <si>
    <t>1.050.319,00</t>
  </si>
  <si>
    <t>1.003.728,00</t>
  </si>
  <si>
    <t>di cui: Beni materiali concessi in locazione finanziaria</t>
  </si>
  <si>
    <t>B.II.1. Terreni e fabbricati</t>
  </si>
  <si>
    <t>B.II.2. Impianti</t>
  </si>
  <si>
    <t>B.II.3. Attrezzature industriali e commerciali</t>
  </si>
  <si>
    <t>B.II.4. Altri beni</t>
  </si>
  <si>
    <t>B.II.5. Immobilizzazioni in corso e acconti</t>
  </si>
  <si>
    <t>Fondo ammortamento(2)</t>
  </si>
  <si>
    <t>669.634,00</t>
  </si>
  <si>
    <t>733.820,00</t>
  </si>
  <si>
    <t>792.049,00</t>
  </si>
  <si>
    <t>B.III. FINANZIARIE</t>
  </si>
  <si>
    <t>6.982,00</t>
  </si>
  <si>
    <t>B.III.1. Partecipazioni</t>
  </si>
  <si>
    <t>B.III.1.a. In imprese Controllate</t>
  </si>
  <si>
    <t>B.III.1.b. In imprese Collegate</t>
  </si>
  <si>
    <t>B.III.1.c. In imprese Controllanti</t>
  </si>
  <si>
    <t>B.III.1.d. In imprese sottoposte al controllo delle controllanti</t>
  </si>
  <si>
    <t>B.III.1.d. Altre</t>
  </si>
  <si>
    <t>B.III.2. Crediti</t>
  </si>
  <si>
    <t>di cui: esigibili entro l'esercizio successivo</t>
  </si>
  <si>
    <t>B.III.2.a. In imprese Controllate</t>
  </si>
  <si>
    <t>di cui: esigibili entro l'esercizio successivo(2)</t>
  </si>
  <si>
    <t>B.III.2.b. In imprese Collegate</t>
  </si>
  <si>
    <t>di cui: esigibili entro l'esercizio successivo(3)</t>
  </si>
  <si>
    <t>B.III.2.c. In imprese Controllanti</t>
  </si>
  <si>
    <t>di cui: esigibili entro l'esercizio successivo(4)</t>
  </si>
  <si>
    <t>B.III.2.d. In imprese sottoposte al controllo delle controllanti</t>
  </si>
  <si>
    <t>di cui: esigibili entro l'esercizio successivo(5)</t>
  </si>
  <si>
    <t>B.III.2.d. Altri</t>
  </si>
  <si>
    <t>di cui: esigibili entro l'esercizio successivo(6)</t>
  </si>
  <si>
    <t>B.III.3. Altri titoli</t>
  </si>
  <si>
    <t>B.III.4. Azioni proprie</t>
  </si>
  <si>
    <t>Valore nominale</t>
  </si>
  <si>
    <t>B.III.4. Strumenti finanziari derivati attivi</t>
  </si>
  <si>
    <t>C. CIRCOLANTE</t>
  </si>
  <si>
    <t>2.449.370,00</t>
  </si>
  <si>
    <t>2.573.891,00</t>
  </si>
  <si>
    <t>1.790.039,00</t>
  </si>
  <si>
    <t>C.I. RIMANENZE</t>
  </si>
  <si>
    <t>282.083,00</t>
  </si>
  <si>
    <t>329.736,00</t>
  </si>
  <si>
    <t>165.609,00</t>
  </si>
  <si>
    <t>C.I.1. Materie Prime</t>
  </si>
  <si>
    <t>C.I.2. Prodotti in corso di lavorazione</t>
  </si>
  <si>
    <t>C.I.3. Lavori in corso</t>
  </si>
  <si>
    <t>C.I.4. Prodotti finiti e merci</t>
  </si>
  <si>
    <t>C.I.5. Acconti</t>
  </si>
  <si>
    <t>Immobilizzazioni materiali destinate alla vendita</t>
  </si>
  <si>
    <t>C.II. CREDITI</t>
  </si>
  <si>
    <t>2.146.195,00</t>
  </si>
  <si>
    <t>2.228.993,00</t>
  </si>
  <si>
    <t>1.496.536,00</t>
  </si>
  <si>
    <t>di cui: esigibili oltre l'esercizio successivo</t>
  </si>
  <si>
    <t>C.II.1. Clienti</t>
  </si>
  <si>
    <t>1.882.509,00</t>
  </si>
  <si>
    <t>1.254.328,00</t>
  </si>
  <si>
    <t>di cui: esigibili oltre l'esercizio successivo(2)</t>
  </si>
  <si>
    <t>C.II.2. Controllate</t>
  </si>
  <si>
    <t>di cui: esigibili oltre l'esercizio successivo(3)</t>
  </si>
  <si>
    <t>C.II.3. Collegate</t>
  </si>
  <si>
    <t>di cui: esigibili oltre l'esercizio successivo(4)</t>
  </si>
  <si>
    <t>C.II.4. Controllanti</t>
  </si>
  <si>
    <t>di cui: esigibili oltre l'esercizio successivo(5)</t>
  </si>
  <si>
    <t>C.II.5. Imprese sottoposte al controllo delle controllanti</t>
  </si>
  <si>
    <t>di cui: esigibili oltre l'esercizio successivo(6)</t>
  </si>
  <si>
    <t>C.II.4.BIS Crediti Tributari</t>
  </si>
  <si>
    <t>219.458,00</t>
  </si>
  <si>
    <t>161.245,00</t>
  </si>
  <si>
    <t>di cui: esigibili oltre l'esercizio successivo(7)</t>
  </si>
  <si>
    <t>C.II.4.TER  Crediti per Imposte anticipate</t>
  </si>
  <si>
    <t>di cui: esigibili oltre l'esercizio successivo(8)</t>
  </si>
  <si>
    <t>C.II.5. Altri</t>
  </si>
  <si>
    <t>44.228,00</t>
  </si>
  <si>
    <t>80.963,00</t>
  </si>
  <si>
    <t>di cui: esigibili oltre l'esercizio successivo(9)</t>
  </si>
  <si>
    <t>C.III. ATTIVITA' FINANZIARIE</t>
  </si>
  <si>
    <t>C.III.1. In imprese Controllate</t>
  </si>
  <si>
    <t>C.III.2. In imprese Collegate</t>
  </si>
  <si>
    <t>C.III.3. In imprese Controllanti</t>
  </si>
  <si>
    <t>C.III.3. bis In imprese sottoposte al controllo delle controllanti</t>
  </si>
  <si>
    <t>C.III.4. Altre partecipazioni</t>
  </si>
  <si>
    <t>C.III.5. Azioni proprie</t>
  </si>
  <si>
    <t>Valore nominale(2)</t>
  </si>
  <si>
    <t>C.III.5. Strumenti finanziari derivati attivi</t>
  </si>
  <si>
    <t>C.III.6. Altri titoli</t>
  </si>
  <si>
    <t>C.III.7. Attivita finanziarie per la gestione accentrata della tesoreria</t>
  </si>
  <si>
    <t>C.IV. DISPONIBILITA'  LIQUIDE</t>
  </si>
  <si>
    <t>21.092,00</t>
  </si>
  <si>
    <t>15.162,00</t>
  </si>
  <si>
    <t>127.894,00</t>
  </si>
  <si>
    <t>C.IV.1. Depositi bancari</t>
  </si>
  <si>
    <t>C.IV.2. Assegni</t>
  </si>
  <si>
    <t>C.IV.3. Danaro in cassa</t>
  </si>
  <si>
    <t>D. RATEI E RISCONTI</t>
  </si>
  <si>
    <t>19.126,00</t>
  </si>
  <si>
    <t>19.652,00</t>
  </si>
  <si>
    <t>15.944,00</t>
  </si>
  <si>
    <t>di cui: disaggio su prestiti</t>
  </si>
  <si>
    <t>TOTALE ATTIVO</t>
  </si>
  <si>
    <t>3.590.756,00</t>
  </si>
  <si>
    <t>3.651.359,00</t>
  </si>
  <si>
    <t>2.820.834,00</t>
  </si>
  <si>
    <t>A. PATRIMONIO NETTO (+-)</t>
  </si>
  <si>
    <t>312.474,00</t>
  </si>
  <si>
    <t>325.085,00</t>
  </si>
  <si>
    <t>447.299,00</t>
  </si>
  <si>
    <t>PATR. NETTO DEL GRUPPO (+-)</t>
  </si>
  <si>
    <t>A.I. Capitale sociale</t>
  </si>
  <si>
    <t>252.175,00</t>
  </si>
  <si>
    <t>250.000,00</t>
  </si>
  <si>
    <t>di cui: Versamenti soci in c/capitale</t>
  </si>
  <si>
    <t>di cui: Versamenti in c/futuro aumento di capitale</t>
  </si>
  <si>
    <t>di cui: Versamenti in c/capitale</t>
  </si>
  <si>
    <t>2.175,00</t>
  </si>
  <si>
    <t>di cui: Versamenti a copertura perdite</t>
  </si>
  <si>
    <t>A.II. Riserva sovrapprapprezzo</t>
  </si>
  <si>
    <t>A.III. Riserva rivalutazione</t>
  </si>
  <si>
    <t>A.IV. Riserva legale</t>
  </si>
  <si>
    <t>2.610,00</t>
  </si>
  <si>
    <t>3.138,00</t>
  </si>
  <si>
    <t>5.660,00</t>
  </si>
  <si>
    <t>A.V. Riserva azioni proprie</t>
  </si>
  <si>
    <t>A.VI. Riserva statutaria</t>
  </si>
  <si>
    <t>A.VII. Altre riserve</t>
  </si>
  <si>
    <t>47.136,00</t>
  </si>
  <si>
    <t>59.336,00</t>
  </si>
  <si>
    <t>69.424,00</t>
  </si>
  <si>
    <t>di cui: Riserva da conguaglio utili in corso</t>
  </si>
  <si>
    <t>di cui: riserva di consolidamento</t>
  </si>
  <si>
    <t>A.VII. Riserva per operazioni di copertura dei flussi finanziari attesi</t>
  </si>
  <si>
    <t>A.VIII. Utili / Perdite a nuovo (+-)</t>
  </si>
  <si>
    <t>A.IX. Utili / Perdite d'esercizio (+-)</t>
  </si>
  <si>
    <t>10.553,00</t>
  </si>
  <si>
    <t>12.611,00</t>
  </si>
  <si>
    <t>122.215,00</t>
  </si>
  <si>
    <t>A.IX. BIS Acconto dividendi</t>
  </si>
  <si>
    <t>A.IX. TER Copertura parziale perdita di esercizio</t>
  </si>
  <si>
    <t>A.X. Riserva negativa per azioni proprie in portafoglio (+/-)</t>
  </si>
  <si>
    <t>PATR. NETTO DI TERZI (+-)</t>
  </si>
  <si>
    <t>B. FONDO RISCHI</t>
  </si>
  <si>
    <t>B.1. Per quiescenza e obblighi simili</t>
  </si>
  <si>
    <t>B.2. Per Imposte</t>
  </si>
  <si>
    <t>di cui:  per imposte differite</t>
  </si>
  <si>
    <t>B.3. Strumenti finanziari derivati passivi</t>
  </si>
  <si>
    <t>B.3. Altri</t>
  </si>
  <si>
    <t>di cui: fondo di consolidamento</t>
  </si>
  <si>
    <t>C. TFR</t>
  </si>
  <si>
    <t>13.964,00</t>
  </si>
  <si>
    <t>16.331,00</t>
  </si>
  <si>
    <t>18.593,00</t>
  </si>
  <si>
    <t>D. DEBITI</t>
  </si>
  <si>
    <t>2.981.163,00</t>
  </si>
  <si>
    <t>3.029.093,00</t>
  </si>
  <si>
    <t>2.073.339,00</t>
  </si>
  <si>
    <t>di cui: esigibili oltre l'esercizio successivo(10)</t>
  </si>
  <si>
    <t>188.862,00</t>
  </si>
  <si>
    <t>106.932,00</t>
  </si>
  <si>
    <t>D.1. Debiti per obbligazioni</t>
  </si>
  <si>
    <t>di cui: esigibili oltre l'esercizio successivo(11)</t>
  </si>
  <si>
    <t>D.2. Debiti per obbligazioni convertibili</t>
  </si>
  <si>
    <t>di cui: esigibili oltre l'esercizio successivo(12)</t>
  </si>
  <si>
    <t>D.3. Debiti vs Soci per finanziamento</t>
  </si>
  <si>
    <t>di cui: esigibili oltre l'esercizio successivo(13)</t>
  </si>
  <si>
    <t>D.4. Debiti verso Banche</t>
  </si>
  <si>
    <t>1.343.712,00</t>
  </si>
  <si>
    <t>1.122.703,00</t>
  </si>
  <si>
    <t>532.495,00</t>
  </si>
  <si>
    <t>di cui: esigibili oltre l'esercizio successivo(14)</t>
  </si>
  <si>
    <t>D.5. Debiti verso altri finanziatori</t>
  </si>
  <si>
    <t>di cui: esigibili oltre l'esercizio successivo(15)</t>
  </si>
  <si>
    <t>D.6. Acconti / Anticipi</t>
  </si>
  <si>
    <t>di cui: esigibili oltre l'esercizio successivo(16)</t>
  </si>
  <si>
    <t>D.7. Debiti verso Fornitori</t>
  </si>
  <si>
    <t>1.554.169,00</t>
  </si>
  <si>
    <t>1.817.360,00</t>
  </si>
  <si>
    <t>1.335.133,00</t>
  </si>
  <si>
    <t>di cui: esigibili oltre l'esercizio successivo(17)</t>
  </si>
  <si>
    <t>D.8. Debiti da titoli di credito</t>
  </si>
  <si>
    <t>di cui: esigibili oltre l'esercizio successivo(18)</t>
  </si>
  <si>
    <t>D.9. Debiti verso controllate</t>
  </si>
  <si>
    <t>di cui: esigibili oltre l'esercizio successivo(19)</t>
  </si>
  <si>
    <t>D.10. Debiti verso collegate</t>
  </si>
  <si>
    <t>di cui: esigibili oltre l'esercizio successivo(20)</t>
  </si>
  <si>
    <t>D.11. Debiti verso controllanti</t>
  </si>
  <si>
    <t>di cui: esigibili oltre l'esercizio successivo(21)</t>
  </si>
  <si>
    <t>D.11.bis Debiti verso imprese sottoposte al controllo delle controllanti</t>
  </si>
  <si>
    <t>di cui: esigibili oltre l'esercizio successivo(22)</t>
  </si>
  <si>
    <t>D.12. Debiti tributari</t>
  </si>
  <si>
    <t>44.619,00</t>
  </si>
  <si>
    <t>34.230,00</t>
  </si>
  <si>
    <t>80.668,00</t>
  </si>
  <si>
    <t>di cui: esigibili oltre l'esercizio successivo(23)</t>
  </si>
  <si>
    <t>D.13. Debiti verso istituti previdenziali</t>
  </si>
  <si>
    <t>4.411,00</t>
  </si>
  <si>
    <t>4.670,00</t>
  </si>
  <si>
    <t>5.952,00</t>
  </si>
  <si>
    <t>di cui: esigibili oltre l'esercizio successivo(24)</t>
  </si>
  <si>
    <t>D.14. Altri debiti</t>
  </si>
  <si>
    <t>34.252,00</t>
  </si>
  <si>
    <t>50.130,00</t>
  </si>
  <si>
    <t>119.091,00</t>
  </si>
  <si>
    <t>di cui: esigibili oltre l'esercizio successivo(25)</t>
  </si>
  <si>
    <t>E. RATEI E RISCONTI</t>
  </si>
  <si>
    <t>283.155,00</t>
  </si>
  <si>
    <t>280.850,00</t>
  </si>
  <si>
    <t>281.603,00</t>
  </si>
  <si>
    <t>di cui: aggio su prestiti</t>
  </si>
  <si>
    <t>TOTALE  PASSIVO</t>
  </si>
  <si>
    <t>CONTI D'ORDINE</t>
  </si>
  <si>
    <t>A. VALORE DELLA  PRODUZIONE (+-)</t>
  </si>
  <si>
    <t>8.864.819,00</t>
  </si>
  <si>
    <t>8.458.194,00</t>
  </si>
  <si>
    <t>7.339.999,00</t>
  </si>
  <si>
    <t>A.1. Ricavi delle vendite e delle prestazioni</t>
  </si>
  <si>
    <t>8.820.105,00</t>
  </si>
  <si>
    <t>8.441.022,00</t>
  </si>
  <si>
    <t>7.289.049,00</t>
  </si>
  <si>
    <t>A.2. + A.3. Totale variazioni (+/-)</t>
  </si>
  <si>
    <t>12.649,00</t>
  </si>
  <si>
    <t>(1.887,00)</t>
  </si>
  <si>
    <t>284,00</t>
  </si>
  <si>
    <t>A.2. Variazione rimanenze prodotti (+-)</t>
  </si>
  <si>
    <t>A.3. Variazione dei lavori in corso (+-)</t>
  </si>
  <si>
    <t>A.4. Incrementi delle immobilizzazioni</t>
  </si>
  <si>
    <t>A.5. Altri ricavi</t>
  </si>
  <si>
    <t>32.065,00</t>
  </si>
  <si>
    <t>19.059,00</t>
  </si>
  <si>
    <t>50.666,00</t>
  </si>
  <si>
    <t>contributi in conto esercizio</t>
  </si>
  <si>
    <t>13.455,00</t>
  </si>
  <si>
    <t>B. COSTI DELLA PRODUZIONE (+-)</t>
  </si>
  <si>
    <t>8.741.244,00</t>
  </si>
  <si>
    <t>8.356.786,00</t>
  </si>
  <si>
    <t>6.991.730,00</t>
  </si>
  <si>
    <t>B.6. Acquisti</t>
  </si>
  <si>
    <t>7.330.212,00</t>
  </si>
  <si>
    <t>6.923.842,00</t>
  </si>
  <si>
    <t>5.724.758,00</t>
  </si>
  <si>
    <t>B.7. Servizi</t>
  </si>
  <si>
    <t>1.289.030,00</t>
  </si>
  <si>
    <t>1.276.713,00</t>
  </si>
  <si>
    <t>925.261,00</t>
  </si>
  <si>
    <t>B.8. Godimento beni di terzi</t>
  </si>
  <si>
    <t>27.347,00</t>
  </si>
  <si>
    <t>27.155,00</t>
  </si>
  <si>
    <t>26.984,00</t>
  </si>
  <si>
    <t>B.9. Personale</t>
  </si>
  <si>
    <t>47.605,00</t>
  </si>
  <si>
    <t>48.101,00</t>
  </si>
  <si>
    <t>62.029,00</t>
  </si>
  <si>
    <t>B.9.a. Salari e stipendi</t>
  </si>
  <si>
    <t>30.109,00</t>
  </si>
  <si>
    <t>31.740,00</t>
  </si>
  <si>
    <t>36.376,00</t>
  </si>
  <si>
    <t>B.9.b. Oneri sociali</t>
  </si>
  <si>
    <t>15.311,00</t>
  </si>
  <si>
    <t>13.951,00</t>
  </si>
  <si>
    <t>22.863,00</t>
  </si>
  <si>
    <t>B.9.c.d.e. Costi generali del personale</t>
  </si>
  <si>
    <t>2.185,00</t>
  </si>
  <si>
    <t>2.410,00</t>
  </si>
  <si>
    <t>2.790,00</t>
  </si>
  <si>
    <t>B.9.c. Trattamento di fine rapporto</t>
  </si>
  <si>
    <t>B.9.d. Quiescenza</t>
  </si>
  <si>
    <t>B.9.e. Altri costi</t>
  </si>
  <si>
    <t>B.10. Ammortamenti e svalutazioni</t>
  </si>
  <si>
    <t>75.006,00</t>
  </si>
  <si>
    <t>64.444,00</t>
  </si>
  <si>
    <t>60.428,00</t>
  </si>
  <si>
    <t>B.10.a.b.c.  Ammortamenti e sval.ni Immobilizzazioni</t>
  </si>
  <si>
    <t>B.10.a. Ammortamento beni immateriali</t>
  </si>
  <si>
    <t>498,00</t>
  </si>
  <si>
    <t>258,00</t>
  </si>
  <si>
    <t>2.199,00</t>
  </si>
  <si>
    <t>B.10.b. Ammortamento beni materiali</t>
  </si>
  <si>
    <t>74.508,00</t>
  </si>
  <si>
    <t>64.186,00</t>
  </si>
  <si>
    <t>58.229,00</t>
  </si>
  <si>
    <t>B.10.c. Svalutazione delle immobilizzazioni</t>
  </si>
  <si>
    <t>B.10.d. Svalutazione dei crediti</t>
  </si>
  <si>
    <t>B.11. Variazione delle materie prime (+-)</t>
  </si>
  <si>
    <t>(58.986,00)</t>
  </si>
  <si>
    <t>(49.540,00)</t>
  </si>
  <si>
    <t>164.410,00</t>
  </si>
  <si>
    <t>B.12. Accantonamenti per rischi</t>
  </si>
  <si>
    <t>B.13. Altri accantonamenti</t>
  </si>
  <si>
    <t>B.14. Oneri diversi di gestione</t>
  </si>
  <si>
    <t>31.030,00</t>
  </si>
  <si>
    <t>66.071,00</t>
  </si>
  <si>
    <t>27.860,00</t>
  </si>
  <si>
    <t>C. PROVENTI E ONERI FINANZIARI</t>
  </si>
  <si>
    <t>(70.929,00)</t>
  </si>
  <si>
    <t>(57.116,00)</t>
  </si>
  <si>
    <t>(41.327,00)</t>
  </si>
  <si>
    <t>C.15. Proventi da partecipazioni</t>
  </si>
  <si>
    <t>di cui: verso controllanti, collegate, controllate</t>
  </si>
  <si>
    <t>da imprese controllanti</t>
  </si>
  <si>
    <t>da imprese sottoposte al controllo delle controllanti</t>
  </si>
  <si>
    <t>C.16. Altri proventi</t>
  </si>
  <si>
    <t>1.253,00</t>
  </si>
  <si>
    <t>789,00</t>
  </si>
  <si>
    <t>632,00</t>
  </si>
  <si>
    <t>C.16.a. Da crediti immobilizzati</t>
  </si>
  <si>
    <t>di cui: verso controllanti, collegate, controllate(2)</t>
  </si>
  <si>
    <t>da imprese sottoposte al controllo delle controllanti(2)</t>
  </si>
  <si>
    <t>C.16.b.c. Prov. fin da titoli imm./circ</t>
  </si>
  <si>
    <t>182,00</t>
  </si>
  <si>
    <t>C.16.b. Da titoli immobilizzati</t>
  </si>
  <si>
    <t>C.16.c. Da titoli circolante</t>
  </si>
  <si>
    <t>C.16.d. Diversi da precedenti</t>
  </si>
  <si>
    <t>1.071,00</t>
  </si>
  <si>
    <t>607,00</t>
  </si>
  <si>
    <t>450,00</t>
  </si>
  <si>
    <t>di cui: verso controllanti, collegate, controllate(3)</t>
  </si>
  <si>
    <t>da imprese sottoposte al controllo delle controllanti(3)</t>
  </si>
  <si>
    <t>C.17. Oneri finanziari</t>
  </si>
  <si>
    <t>72.182,00</t>
  </si>
  <si>
    <t>57.905,00</t>
  </si>
  <si>
    <t>41.959,00</t>
  </si>
  <si>
    <t>di cui: verso controllanti, collegate, controllate(4)</t>
  </si>
  <si>
    <t>da imprese sottoposte al controllo delle controllanti(4)</t>
  </si>
  <si>
    <t>C.17.bis Utili e perdite su cambi (+/-)</t>
  </si>
  <si>
    <t>D. RETTIFICHE DELLE ATTIVITA'  FINANZIARIE (+-)</t>
  </si>
  <si>
    <t>D.18. Rivalutazioni</t>
  </si>
  <si>
    <t>D.18.a. di partecipazioni</t>
  </si>
  <si>
    <t>D.18.b. di altre immobilizzazioni finanziarie</t>
  </si>
  <si>
    <t>D.18.c. di titoli</t>
  </si>
  <si>
    <t>D.18.d. di strumenti finanziari derivati</t>
  </si>
  <si>
    <t>di attivita finanziarie per la gestione accentrata della tesoreria</t>
  </si>
  <si>
    <t>D.19. Svalutazioni</t>
  </si>
  <si>
    <t>D.19.a. di partecipazioni</t>
  </si>
  <si>
    <t>D.19.b. di altre immobilizzazioni finanziarie</t>
  </si>
  <si>
    <t>D.19.c. di titoli</t>
  </si>
  <si>
    <t>D.19.d. di strumenti finanziari derivati</t>
  </si>
  <si>
    <t>di attivita finanziarie per la gestione accentrata della tesoreria(2)</t>
  </si>
  <si>
    <t>E. PROVENTI E ONERI STRAORDINARI (+-)</t>
  </si>
  <si>
    <t>E.20. Proventi straordimari</t>
  </si>
  <si>
    <t>di cui: plusvalenze</t>
  </si>
  <si>
    <t>E.21. Oneri straordinari</t>
  </si>
  <si>
    <t>di cui: minusvalenze</t>
  </si>
  <si>
    <t>di cui: imposte di esercizi precedenti</t>
  </si>
  <si>
    <t>RISULTATO ANTE IMPOSTE</t>
  </si>
  <si>
    <t>52.646,00</t>
  </si>
  <si>
    <t>44.292,00</t>
  </si>
  <si>
    <t>306.942,00</t>
  </si>
  <si>
    <t>22. Imposte dell'esercizio</t>
  </si>
  <si>
    <t>42.093,00</t>
  </si>
  <si>
    <t>31.681,00</t>
  </si>
  <si>
    <t>184.727,00</t>
  </si>
  <si>
    <t>Imposte correnti (+/-)</t>
  </si>
  <si>
    <t>Imposte relative a esercizi precedenti</t>
  </si>
  <si>
    <t>Imposte differite e anticipate (+/-)</t>
  </si>
  <si>
    <t>Imposte differite (+/-)</t>
  </si>
  <si>
    <t>Imposte anticipate (+/-)</t>
  </si>
  <si>
    <t>Prov. (oneri) da adesione al regime di trasparenza fiscale</t>
  </si>
  <si>
    <t>23. Utile / Perdita dell'esercizio</t>
  </si>
  <si>
    <t>Utile / Perdita di terzi</t>
  </si>
  <si>
    <t>Utile / Perdita di gruppo</t>
  </si>
  <si>
    <t>Dipendenti</t>
  </si>
  <si>
    <t>1,00</t>
  </si>
  <si>
    <t>2,00</t>
  </si>
  <si>
    <t>CODICEFISCALE</t>
  </si>
  <si>
    <t>02608030546</t>
  </si>
  <si>
    <t>Ateco</t>
  </si>
  <si>
    <t>Recapiti</t>
  </si>
  <si>
    <t>Totale</t>
  </si>
  <si>
    <t>Score</t>
  </si>
  <si>
    <t>Attributi</t>
  </si>
  <si>
    <t>Visure Catastali</t>
  </si>
  <si>
    <t>Agricoltura BIO</t>
  </si>
  <si>
    <t>Rischisita COVID-19</t>
  </si>
  <si>
    <t>in base all'ateco</t>
  </si>
  <si>
    <t>Unità Locali</t>
  </si>
  <si>
    <t>Numero</t>
  </si>
  <si>
    <t>% di fatturato, dichiarata nella nota integrativa del bilancio. (compilata dall’azienda)</t>
  </si>
  <si>
    <t xml:space="preserve">Fondo di Garanzia PMI </t>
  </si>
  <si>
    <t>Importo</t>
  </si>
  <si>
    <t>Anno</t>
  </si>
  <si>
    <t>Estero</t>
  </si>
  <si>
    <t>distanza agenzia</t>
  </si>
  <si>
    <t>Agenzia Vicina</t>
  </si>
  <si>
    <t>Agenzia Vicina Escluso sua</t>
  </si>
  <si>
    <t>competotir bancario</t>
  </si>
  <si>
    <t>posta vicina</t>
  </si>
  <si>
    <t>Agenzia assicurativa vicina</t>
  </si>
  <si>
    <t>Promotore / Broker Vicino</t>
  </si>
  <si>
    <t>Forma Giuridica</t>
  </si>
  <si>
    <t>Dati Camera di commercio</t>
  </si>
  <si>
    <t>y</t>
  </si>
  <si>
    <t>sezione Censuaria</t>
  </si>
  <si>
    <t>utb</t>
  </si>
  <si>
    <t>cap</t>
  </si>
  <si>
    <t>omi</t>
  </si>
  <si>
    <t>ace</t>
  </si>
  <si>
    <t>comune</t>
  </si>
  <si>
    <t>metri linere / stradale</t>
  </si>
  <si>
    <t>Codice , distanza agenzia + vicina  (heb / mamma / ci)</t>
  </si>
  <si>
    <t>Codice , distanza agenzia + vicina  (heb / mamma / ci) - Escluso sua (*) chiusure</t>
  </si>
  <si>
    <t>Sportello bancario + vicino (abi cab indirizzo metri linere / stradale)</t>
  </si>
  <si>
    <t>Posta + vicina (Frazionario indirizzo metri linere / stradale)</t>
  </si>
  <si>
    <t>Agenzia assicurativa + vicina (insegna mandato indirizzo metri linere / stradale)</t>
  </si>
  <si>
    <t>ateco primario e secondario</t>
  </si>
  <si>
    <t>Bilancio / Recapiti / soci / Gruppo / Rating / Startup / Estero</t>
  </si>
  <si>
    <t>Golocalizzazione</t>
  </si>
  <si>
    <t>sezione residenza</t>
  </si>
  <si>
    <t>Unita territoriale di base</t>
  </si>
  <si>
    <t>residenza</t>
  </si>
  <si>
    <t>COVID</t>
  </si>
  <si>
    <t>Arricchimento Clienti CCRM</t>
  </si>
  <si>
    <t>0</t>
  </si>
  <si>
    <t>Immobilizzazioni Materiali Destinate Alla Vendita</t>
  </si>
  <si>
    <t>97463</t>
  </si>
  <si>
    <t>82421</t>
  </si>
  <si>
    <t>78749</t>
  </si>
  <si>
    <t>116597</t>
  </si>
  <si>
    <t>-827</t>
  </si>
  <si>
    <t>1908</t>
  </si>
  <si>
    <t>48167</t>
  </si>
  <si>
    <t>57999</t>
  </si>
  <si>
    <t>41343</t>
  </si>
  <si>
    <t>33759</t>
  </si>
  <si>
    <t>48569</t>
  </si>
  <si>
    <t>57020</t>
  </si>
  <si>
    <t>43251</t>
  </si>
  <si>
    <t>32932</t>
  </si>
  <si>
    <t>146032</t>
  </si>
  <si>
    <t>139441</t>
  </si>
  <si>
    <t>122000</t>
  </si>
  <si>
    <t>149529</t>
  </si>
  <si>
    <t>190000</t>
  </si>
  <si>
    <t>-190000</t>
  </si>
  <si>
    <t>1166</t>
  </si>
  <si>
    <t>-1166</t>
  </si>
  <si>
    <t>4887</t>
  </si>
  <si>
    <t>11375</t>
  </si>
  <si>
    <t>6050</t>
  </si>
  <si>
    <t>401</t>
  </si>
  <si>
    <t>245</t>
  </si>
  <si>
    <t>334</t>
  </si>
  <si>
    <t>-4887</t>
  </si>
  <si>
    <t>-11375</t>
  </si>
  <si>
    <t>-5716</t>
  </si>
  <si>
    <t>-156</t>
  </si>
  <si>
    <t>41480</t>
  </si>
  <si>
    <t>126146</t>
  </si>
  <si>
    <t>109747</t>
  </si>
  <si>
    <t>88850</t>
  </si>
  <si>
    <t>10000</t>
  </si>
  <si>
    <t>-2000</t>
  </si>
  <si>
    <t>70000</t>
  </si>
  <si>
    <t>-102450</t>
  </si>
  <si>
    <t>57379</t>
  </si>
  <si>
    <t>41462</t>
  </si>
  <si>
    <t>25801</t>
  </si>
  <si>
    <t>25028</t>
  </si>
  <si>
    <t>110</t>
  </si>
  <si>
    <t>224</t>
  </si>
  <si>
    <t>604</t>
  </si>
  <si>
    <t>984</t>
  </si>
  <si>
    <t>57489</t>
  </si>
  <si>
    <t>41686</t>
  </si>
  <si>
    <t>26405</t>
  </si>
  <si>
    <t>26012</t>
  </si>
  <si>
    <t>8807</t>
  </si>
  <si>
    <t>8648</t>
  </si>
  <si>
    <t>7944</t>
  </si>
  <si>
    <t>7594</t>
  </si>
  <si>
    <t>35300</t>
  </si>
  <si>
    <t>41129</t>
  </si>
  <si>
    <t>40435</t>
  </si>
  <si>
    <t>34603</t>
  </si>
  <si>
    <t>116859</t>
  </si>
  <si>
    <t>113320</t>
  </si>
  <si>
    <t>105614</t>
  </si>
  <si>
    <t>98990</t>
  </si>
  <si>
    <t>160966</t>
  </si>
  <si>
    <t>163097</t>
  </si>
  <si>
    <t>153993</t>
  </si>
  <si>
    <t>141187</t>
  </si>
  <si>
    <t>19120</t>
  </si>
  <si>
    <t>22586</t>
  </si>
  <si>
    <t>29787</t>
  </si>
  <si>
    <t>25000</t>
  </si>
  <si>
    <t>230309</t>
  </si>
  <si>
    <t>231268</t>
  </si>
  <si>
    <t>172119</t>
  </si>
  <si>
    <t>141096</t>
  </si>
  <si>
    <t>1421938</t>
  </si>
  <si>
    <t>1428029</t>
  </si>
  <si>
    <t>1154741</t>
  </si>
  <si>
    <t>1082264</t>
  </si>
  <si>
    <t>1941302</t>
  </si>
  <si>
    <t>2010812</t>
  </si>
  <si>
    <t>1716792</t>
  </si>
  <si>
    <t>1401959</t>
  </si>
  <si>
    <t>10775</t>
  </si>
  <si>
    <t>66327</t>
  </si>
  <si>
    <t>8250</t>
  </si>
  <si>
    <t>29652</t>
  </si>
  <si>
    <t>2081446</t>
  </si>
  <si>
    <t>2096467</t>
  </si>
  <si>
    <t>1836258</t>
  </si>
  <si>
    <t>1711992</t>
  </si>
  <si>
    <t>2092221</t>
  </si>
  <si>
    <t>2162794</t>
  </si>
  <si>
    <t>1844508</t>
  </si>
  <si>
    <t>1741644</t>
  </si>
  <si>
    <t>3450062</t>
  </si>
  <si>
    <t>3236142</t>
  </si>
  <si>
    <t>3335945</t>
  </si>
  <si>
    <t>3124325</t>
  </si>
  <si>
    <t>3275</t>
  </si>
  <si>
    <t>4336</t>
  </si>
  <si>
    <t>2914441</t>
  </si>
  <si>
    <t>2738412</t>
  </si>
  <si>
    <t>2933812</t>
  </si>
  <si>
    <t>2813118</t>
  </si>
  <si>
    <t>47463</t>
  </si>
  <si>
    <t>40309</t>
  </si>
  <si>
    <t>41048</t>
  </si>
  <si>
    <t>33205</t>
  </si>
  <si>
    <t>327421</t>
  </si>
  <si>
    <t>315000</t>
  </si>
  <si>
    <t>218002</t>
  </si>
  <si>
    <t>105005</t>
  </si>
  <si>
    <t>-1</t>
  </si>
  <si>
    <t>-2</t>
  </si>
  <si>
    <t>6400</t>
  </si>
  <si>
    <t>50000</t>
  </si>
  <si>
    <t>484883</t>
  </si>
  <si>
    <t>457421</t>
  </si>
  <si>
    <t>356749</t>
  </si>
  <si>
    <t>278002</t>
  </si>
  <si>
    <t>18951</t>
  </si>
  <si>
    <t>21933</t>
  </si>
  <si>
    <t>3254</t>
  </si>
  <si>
    <t>1331</t>
  </si>
  <si>
    <t>199708</t>
  </si>
  <si>
    <t>140438</t>
  </si>
  <si>
    <t>343624</t>
  </si>
  <si>
    <t>334248</t>
  </si>
  <si>
    <t>20397</t>
  </si>
  <si>
    <t>21334</t>
  </si>
  <si>
    <t>18000</t>
  </si>
  <si>
    <t>3008477</t>
  </si>
  <si>
    <t>2897174</t>
  </si>
  <si>
    <t>2825537</t>
  </si>
  <si>
    <t>2542531</t>
  </si>
  <si>
    <t>24500</t>
  </si>
  <si>
    <t>34500</t>
  </si>
  <si>
    <t>55000</t>
  </si>
  <si>
    <t>125000</t>
  </si>
  <si>
    <t>3253082</t>
  </si>
  <si>
    <t>3092509</t>
  </si>
  <si>
    <t>3245495</t>
  </si>
  <si>
    <t>3019779</t>
  </si>
  <si>
    <t>9</t>
  </si>
  <si>
    <t>214490</t>
  </si>
  <si>
    <t>157112</t>
  </si>
  <si>
    <t>99659</t>
  </si>
  <si>
    <t>73859</t>
  </si>
  <si>
    <t>66463</t>
  </si>
  <si>
    <t>50363</t>
  </si>
  <si>
    <t>32034</t>
  </si>
  <si>
    <t>39582</t>
  </si>
  <si>
    <t>26870</t>
  </si>
  <si>
    <t>27364</t>
  </si>
  <si>
    <t>40159</t>
  </si>
  <si>
    <t>46942</t>
  </si>
  <si>
    <t>84687</t>
  </si>
  <si>
    <t>43854</t>
  </si>
  <si>
    <t>14437</t>
  </si>
  <si>
    <t>15531</t>
  </si>
  <si>
    <t>178020</t>
  </si>
  <si>
    <t>121581</t>
  </si>
  <si>
    <t>86630</t>
  </si>
  <si>
    <t>102055</t>
  </si>
  <si>
    <t>7218</t>
  </si>
  <si>
    <t>7108</t>
  </si>
  <si>
    <t>6661</t>
  </si>
  <si>
    <t>6058</t>
  </si>
  <si>
    <t>380</t>
  </si>
  <si>
    <t>557</t>
  </si>
  <si>
    <t>780</t>
  </si>
  <si>
    <t>1160</t>
  </si>
  <si>
    <t>178029</t>
  </si>
  <si>
    <t>121700</t>
  </si>
  <si>
    <t>87196</t>
  </si>
  <si>
    <t>103215</t>
  </si>
  <si>
    <t>2019</t>
  </si>
  <si>
    <t>31/12/2019</t>
  </si>
  <si>
    <t>31/12/2018</t>
  </si>
  <si>
    <t>31/12/2016</t>
  </si>
  <si>
    <t>31/12/2015</t>
  </si>
  <si>
    <t>DT_CHIUSURA</t>
  </si>
  <si>
    <t>06311941212</t>
  </si>
  <si>
    <t>Variazione vs 2019</t>
  </si>
  <si>
    <t>Fondo europeo agricolo di garanzia</t>
  </si>
  <si>
    <t>FEAGA</t>
  </si>
  <si>
    <t>Pubblica Registro Titoli Pac</t>
  </si>
  <si>
    <t>Vedi</t>
  </si>
  <si>
    <t>Giustificativo</t>
  </si>
  <si>
    <t>Certificati BIO Conformità</t>
  </si>
  <si>
    <t>Certificati BIO Giustificativo</t>
  </si>
  <si>
    <t>Aiuti di Stato</t>
  </si>
  <si>
    <t>Anno Importo</t>
  </si>
  <si>
    <t>Fonte Aiuti</t>
  </si>
  <si>
    <t>Altri Recapiti\ Sociale</t>
  </si>
  <si>
    <t>TELEFONO (*)</t>
  </si>
  <si>
    <t>EMAIL_CERTIFICATA (*)</t>
  </si>
  <si>
    <t>FACEBOOK (*)</t>
  </si>
  <si>
    <t>TWITTER (*)</t>
  </si>
  <si>
    <t>LINKEDIN (*)</t>
  </si>
  <si>
    <t>URL (*)</t>
  </si>
  <si>
    <t>EMAIL (*)</t>
  </si>
  <si>
    <t xml:space="preserve">su tutti i dati aggiuntivi </t>
  </si>
  <si>
    <t>Soc di capitale</t>
  </si>
  <si>
    <t>Bio</t>
  </si>
  <si>
    <t>Ulimo anno Disponibile</t>
  </si>
  <si>
    <t>cariche</t>
  </si>
  <si>
    <t>soci</t>
  </si>
  <si>
    <t>CARICA</t>
  </si>
  <si>
    <t>aziende</t>
  </si>
  <si>
    <t>socio di maggioranza</t>
  </si>
  <si>
    <t>AMMINISTRATORE UNICO</t>
  </si>
  <si>
    <t>PRESIDENTE CONSIGLIO AMMINISTRAZIONE</t>
  </si>
  <si>
    <t>TITOLARE FIRMATARIO</t>
  </si>
  <si>
    <t>AMMINISTRATORE</t>
  </si>
  <si>
    <t>SOCIO AMMINISTRATORE</t>
  </si>
  <si>
    <t>SOCIO ACCOMANDATARIO</t>
  </si>
  <si>
    <t>PRESIDENTE</t>
  </si>
  <si>
    <t>PRESIDENTE CONSIGLIO DIRETTIVO</t>
  </si>
  <si>
    <t>CONSIGLIERE</t>
  </si>
  <si>
    <t>SOCIO</t>
  </si>
  <si>
    <t>AMMINISTRATORE DELEGATO</t>
  </si>
  <si>
    <t>LEGALE RAPPRESENTANTE</t>
  </si>
  <si>
    <t>PRESIDENTE COMITATO DIRETTIVO</t>
  </si>
  <si>
    <t>AMMINISTRATORE GIUDIZIARIO</t>
  </si>
  <si>
    <t>PREPOSTO DELLA SEDE SECONDARIA</t>
  </si>
  <si>
    <t>LIQUIDATORE GIUDIZIARIO</t>
  </si>
  <si>
    <t>LIQUIDATORE</t>
  </si>
  <si>
    <t>PRESIDENTE DEL CONSIGLIO DI GESTIONE</t>
  </si>
  <si>
    <t>PRESIDENTE CONSORZIO</t>
  </si>
  <si>
    <t>COMMISSARIO GIUDIZIARIO</t>
  </si>
  <si>
    <t>VICE PRESIDENTE CONSIGLIO AMMINISTRAZIONE</t>
  </si>
  <si>
    <t>COMMISSARIO LIQUIDATORE</t>
  </si>
  <si>
    <t>TITOLARE DELL'IMPRESA ARTIGIANA</t>
  </si>
  <si>
    <t>CONSIGLIERE DELEGATO</t>
  </si>
  <si>
    <t>RAPPRESENTANTE IN ITALIA</t>
  </si>
  <si>
    <t>PRESIDENTE EFFETTIVO CONSIGLIO DIRETTIVO</t>
  </si>
  <si>
    <t>NOMINA AD AMMINISTRATORE UNICO</t>
  </si>
  <si>
    <t>SOCIO UNICO</t>
  </si>
  <si>
    <t>PRESIDENTE COMITATO ESECUTIVO</t>
  </si>
  <si>
    <t>PRESIDENTE DEL COMITATO DI GESTIONE</t>
  </si>
  <si>
    <t>CUSTODE SEQUESTRO GIUDIZIARIO</t>
  </si>
  <si>
    <t>ACCOMANDATARIO DI SAPA</t>
  </si>
  <si>
    <t>COMMISSARIO GOVERNATIVO</t>
  </si>
  <si>
    <t>AMMINISTRATORE STRAORDINARIO</t>
  </si>
  <si>
    <t>COAMMINISTRATORE</t>
  </si>
  <si>
    <t>TITOLARE</t>
  </si>
  <si>
    <t>VICE PRESIDENTE</t>
  </si>
  <si>
    <t>MEMBRO CONSIGLIO DIRETTIVO</t>
  </si>
  <si>
    <t>PREPOSTO</t>
  </si>
  <si>
    <t>PROCURATORE SPECIALE</t>
  </si>
  <si>
    <t>COMMISSARIO STRAORDINARIO</t>
  </si>
  <si>
    <t>AMMINISTRATORE PROVVISORIO</t>
  </si>
  <si>
    <t>CURATORE FALLIMENTARE</t>
  </si>
  <si>
    <t>MEMBRO COMITATO DI GESTIONE</t>
  </si>
  <si>
    <t>PRESIDENTE ONORARIO</t>
  </si>
  <si>
    <t>RAPPRESENTANTE PREPOSTO A SEDE SECONDARIA IN ITALIA</t>
  </si>
  <si>
    <t>INSTITORE</t>
  </si>
  <si>
    <t>LEGALE RAPPRESENTANTE DI SOCIETA'</t>
  </si>
  <si>
    <t>MEMBRO COMITATO DIRETTIVO</t>
  </si>
  <si>
    <t>CONSIGLIERE DI GESTIONE</t>
  </si>
  <si>
    <t>GIUDICE DELEGATO</t>
  </si>
  <si>
    <t>PROCURATORE</t>
  </si>
  <si>
    <t>NOMINA A PRESIDENTE CONSIGLIO AMMINISTRAZIONE</t>
  </si>
  <si>
    <t>AMMINISTRATORE DELEGATO E PREPOSTO</t>
  </si>
  <si>
    <t>CURATORE</t>
  </si>
  <si>
    <t>MEMBRO COMITATO ESECUTIVO</t>
  </si>
  <si>
    <t>RAPPRESENTANTE PREPOSTO ALLA DIPENDENZA IN ITALIA</t>
  </si>
  <si>
    <t>SOCIO ACCOMANDANTE</t>
  </si>
  <si>
    <t>SOCIO ACCOMANDATARIO D'OPERA</t>
  </si>
  <si>
    <t>SOCIO CHE NON PARTECIPA ALLE LAVORAZIONI</t>
  </si>
  <si>
    <t>SOCIO DI SOCIETA' IN NOME COLLETTIVO</t>
  </si>
  <si>
    <t>SOCIO LAVORANTE</t>
  </si>
  <si>
    <t>SOCIO RAPPRESENTANTE</t>
  </si>
  <si>
    <t>COEREDE</t>
  </si>
  <si>
    <t>CONSIGLIO DIRETTIVO</t>
  </si>
  <si>
    <t>CURATORE SPECIALE DI MINORE</t>
  </si>
  <si>
    <t>GESTORE SEQUESTRO GIUDIZIARIO</t>
  </si>
  <si>
    <t>LIQUIDATORE DI UNITA' LOCALE</t>
  </si>
  <si>
    <t>NOMINA A VICE PRESIDENTE CONSIGLIO AMMINISTRAZIONE</t>
  </si>
  <si>
    <t>NOMINA AD AMMINISTRATORE</t>
  </si>
  <si>
    <t>VICE AMMINISTRATORE</t>
  </si>
  <si>
    <t>2020</t>
  </si>
  <si>
    <t>01759000340</t>
  </si>
  <si>
    <t>31/12/2017</t>
  </si>
  <si>
    <t>31/12/2020</t>
  </si>
  <si>
    <t>22751</t>
  </si>
  <si>
    <t>24791</t>
  </si>
  <si>
    <t>62462</t>
  </si>
  <si>
    <t>136438</t>
  </si>
  <si>
    <t>150338</t>
  </si>
  <si>
    <t>240283</t>
  </si>
  <si>
    <t>21880</t>
  </si>
  <si>
    <t>10940</t>
  </si>
  <si>
    <t>38320</t>
  </si>
  <si>
    <t>109920</t>
  </si>
  <si>
    <t>142797</t>
  </si>
  <si>
    <t>237724</t>
  </si>
  <si>
    <t>30940</t>
  </si>
  <si>
    <t>67768</t>
  </si>
  <si>
    <t>2980</t>
  </si>
  <si>
    <t>3271</t>
  </si>
  <si>
    <t>3647</t>
  </si>
  <si>
    <t>2670</t>
  </si>
  <si>
    <t>1688</t>
  </si>
  <si>
    <t>15000</t>
  </si>
  <si>
    <t>18725</t>
  </si>
  <si>
    <t>871</t>
  </si>
  <si>
    <t>10871</t>
  </si>
  <si>
    <t>20871</t>
  </si>
  <si>
    <t>22871</t>
  </si>
  <si>
    <t>4871</t>
  </si>
  <si>
    <t>168457</t>
  </si>
  <si>
    <t>185431</t>
  </si>
  <si>
    <t>181744</t>
  </si>
  <si>
    <t>191941</t>
  </si>
  <si>
    <t>395439</t>
  </si>
  <si>
    <t>282634</t>
  </si>
  <si>
    <t>7058</t>
  </si>
  <si>
    <t>165469</t>
  </si>
  <si>
    <t>162534</t>
  </si>
  <si>
    <t>176581</t>
  </si>
  <si>
    <t>173882</t>
  </si>
  <si>
    <t>189278</t>
  </si>
  <si>
    <t>212914</t>
  </si>
  <si>
    <t>269368</t>
  </si>
  <si>
    <t>192143</t>
  </si>
  <si>
    <t>5923</t>
  </si>
  <si>
    <t>8850</t>
  </si>
  <si>
    <t>804</t>
  </si>
  <si>
    <t>2663</t>
  </si>
  <si>
    <t>17056</t>
  </si>
  <si>
    <t>13266</t>
  </si>
  <si>
    <t>433</t>
  </si>
  <si>
    <t>1328</t>
  </si>
  <si>
    <t>191208</t>
  </si>
  <si>
    <t>210222</t>
  </si>
  <si>
    <t>244206</t>
  </si>
  <si>
    <t>328812</t>
  </si>
  <si>
    <t>546557</t>
  </si>
  <si>
    <t>524245</t>
  </si>
  <si>
    <t>66813</t>
  </si>
  <si>
    <t>74643</t>
  </si>
  <si>
    <t>101424</t>
  </si>
  <si>
    <t>105273</t>
  </si>
  <si>
    <t>115463</t>
  </si>
  <si>
    <t>121957</t>
  </si>
  <si>
    <t>20800</t>
  </si>
  <si>
    <t>4160</t>
  </si>
  <si>
    <t>20192</t>
  </si>
  <si>
    <t>41852</t>
  </si>
  <si>
    <t>49684</t>
  </si>
  <si>
    <t>76465</t>
  </si>
  <si>
    <t>80311</t>
  </si>
  <si>
    <t>90503</t>
  </si>
  <si>
    <t>21661</t>
  </si>
  <si>
    <t>7831</t>
  </si>
  <si>
    <t>26780</t>
  </si>
  <si>
    <t>3848</t>
  </si>
  <si>
    <t>10192</t>
  </si>
  <si>
    <t>6494</t>
  </si>
  <si>
    <t>681</t>
  </si>
  <si>
    <t>2314</t>
  </si>
  <si>
    <t>3890</t>
  </si>
  <si>
    <t>5529</t>
  </si>
  <si>
    <t>124293</t>
  </si>
  <si>
    <t>135450</t>
  </si>
  <si>
    <t>141093</t>
  </si>
  <si>
    <t>219535</t>
  </si>
  <si>
    <t>425771</t>
  </si>
  <si>
    <t>394921</t>
  </si>
  <si>
    <t>11574</t>
  </si>
  <si>
    <t>2965</t>
  </si>
  <si>
    <t>12278</t>
  </si>
  <si>
    <t>33090</t>
  </si>
  <si>
    <t>65068</t>
  </si>
  <si>
    <t>144380</t>
  </si>
  <si>
    <t>229670</t>
  </si>
  <si>
    <t>4499</t>
  </si>
  <si>
    <t>1158</t>
  </si>
  <si>
    <t>15214</t>
  </si>
  <si>
    <t>102</t>
  </si>
  <si>
    <t>129</t>
  </si>
  <si>
    <t>1008</t>
  </si>
  <si>
    <t>1690</t>
  </si>
  <si>
    <t>1433</t>
  </si>
  <si>
    <t>1838</t>
  </si>
  <si>
    <t>98302</t>
  </si>
  <si>
    <t>96286</t>
  </si>
  <si>
    <t>112280</t>
  </si>
  <si>
    <t>162729</t>
  </si>
  <si>
    <t>138983</t>
  </si>
  <si>
    <t>437530</t>
  </si>
  <si>
    <t>77460</t>
  </si>
  <si>
    <t>66555</t>
  </si>
  <si>
    <t>84534</t>
  </si>
  <si>
    <t>129196</t>
  </si>
  <si>
    <t>117418</t>
  </si>
  <si>
    <t>314034</t>
  </si>
  <si>
    <t>120525</t>
  </si>
  <si>
    <t>20842</t>
  </si>
  <si>
    <t>29731</t>
  </si>
  <si>
    <t>27746</t>
  </si>
  <si>
    <t>33533</t>
  </si>
  <si>
    <t>21565</t>
  </si>
  <si>
    <t>2971</t>
  </si>
  <si>
    <t>2000</t>
  </si>
  <si>
    <t>70709</t>
  </si>
  <si>
    <t>91510</t>
  </si>
  <si>
    <t>80036</t>
  </si>
  <si>
    <t>138959</t>
  </si>
  <si>
    <t>127879</t>
  </si>
  <si>
    <t>423539</t>
  </si>
  <si>
    <t>19825</t>
  </si>
  <si>
    <t>7592</t>
  </si>
  <si>
    <t>10916</t>
  </si>
  <si>
    <t>32607</t>
  </si>
  <si>
    <t>166456</t>
  </si>
  <si>
    <t>52972</t>
  </si>
  <si>
    <t>32757</t>
  </si>
  <si>
    <t>69769</t>
  </si>
  <si>
    <t>37913</t>
  </si>
  <si>
    <t>14857</t>
  </si>
  <si>
    <t>53197</t>
  </si>
  <si>
    <t>126570</t>
  </si>
  <si>
    <t>5</t>
  </si>
  <si>
    <t>187</t>
  </si>
  <si>
    <t>612</t>
  </si>
  <si>
    <t>203</t>
  </si>
  <si>
    <t>507</t>
  </si>
  <si>
    <t>3798</t>
  </si>
  <si>
    <t>11737</t>
  </si>
  <si>
    <t>70435</t>
  </si>
  <si>
    <t>49818</t>
  </si>
  <si>
    <t>32236</t>
  </si>
  <si>
    <t>9505</t>
  </si>
  <si>
    <t>65301</t>
  </si>
  <si>
    <t>37221</t>
  </si>
  <si>
    <t>23812</t>
  </si>
  <si>
    <t>1551</t>
  </si>
  <si>
    <t>3489</t>
  </si>
  <si>
    <t>10968</t>
  </si>
  <si>
    <t>6775</t>
  </si>
  <si>
    <t>1645</t>
  </si>
  <si>
    <t>1629</t>
  </si>
  <si>
    <t>1649</t>
  </si>
  <si>
    <t>15640</t>
  </si>
  <si>
    <t>11213</t>
  </si>
  <si>
    <t>12171</t>
  </si>
  <si>
    <t>13067</t>
  </si>
  <si>
    <t>21074</t>
  </si>
  <si>
    <t>36936</t>
  </si>
  <si>
    <t>14940</t>
  </si>
  <si>
    <t>11571</t>
  </si>
  <si>
    <t>20574</t>
  </si>
  <si>
    <t>12213</t>
  </si>
  <si>
    <t>19597</t>
  </si>
  <si>
    <t>35958</t>
  </si>
  <si>
    <t>273</t>
  </si>
  <si>
    <t>631</t>
  </si>
  <si>
    <t>854</t>
  </si>
  <si>
    <t>977</t>
  </si>
  <si>
    <t>978</t>
  </si>
  <si>
    <t>700</t>
  </si>
  <si>
    <t>600</t>
  </si>
  <si>
    <t>500</t>
  </si>
  <si>
    <t>-7058</t>
  </si>
  <si>
    <t>-165469</t>
  </si>
  <si>
    <t>2482</t>
  </si>
  <si>
    <t>2749</t>
  </si>
  <si>
    <t>13745</t>
  </si>
  <si>
    <t>732</t>
  </si>
  <si>
    <t>2296</t>
  </si>
  <si>
    <t>5558</t>
  </si>
  <si>
    <t>-4687</t>
  </si>
  <si>
    <t>-3064</t>
  </si>
  <si>
    <t>-2331</t>
  </si>
  <si>
    <t>-2369</t>
  </si>
  <si>
    <t>-2994</t>
  </si>
  <si>
    <t>-3624</t>
  </si>
  <si>
    <t>7</t>
  </si>
  <si>
    <t>2</t>
  </si>
  <si>
    <t>4</t>
  </si>
  <si>
    <t>1</t>
  </si>
  <si>
    <t>4689</t>
  </si>
  <si>
    <t>3068</t>
  </si>
  <si>
    <t>2332</t>
  </si>
  <si>
    <t>2369</t>
  </si>
  <si>
    <t>3002</t>
  </si>
  <si>
    <t>3624</t>
  </si>
  <si>
    <t>-18000</t>
  </si>
  <si>
    <t>22907</t>
  </si>
  <si>
    <t>1712</t>
  </si>
  <si>
    <t>29913</t>
  </si>
  <si>
    <t>3401</t>
  </si>
  <si>
    <t>8110</t>
  </si>
  <si>
    <t>10367</t>
  </si>
  <si>
    <t>1246</t>
  </si>
  <si>
    <t>-6119</t>
  </si>
  <si>
    <t>3133</t>
  </si>
  <si>
    <t>-447</t>
  </si>
  <si>
    <t>-2082</t>
  </si>
  <si>
    <t>1219</t>
  </si>
  <si>
    <t>966</t>
  </si>
  <si>
    <t>3873</t>
  </si>
  <si>
    <t>Aggiornamento</t>
  </si>
  <si>
    <t>ZONA</t>
  </si>
  <si>
    <t>SEPA / Estrasepa / mondo</t>
  </si>
  <si>
    <t>PAESI IMPORT</t>
  </si>
  <si>
    <t>PAESI EXPORT</t>
  </si>
  <si>
    <t>PAESI</t>
  </si>
  <si>
    <t>Senza indicazini import / Export</t>
  </si>
  <si>
    <t>Agri-BIO</t>
  </si>
  <si>
    <t>Beneficiari</t>
  </si>
  <si>
    <t>Enerige rinnovalibili</t>
  </si>
  <si>
    <t>Solare / eolica / Idraulica</t>
  </si>
  <si>
    <t>Mappe ISPRA</t>
  </si>
  <si>
    <t>Rischi Fisici Climatici</t>
  </si>
  <si>
    <t>Microzona (Frane Idralulico Zunami)</t>
  </si>
  <si>
    <t>Comune (Sismico Vulcanico)</t>
  </si>
  <si>
    <t>ITALIA</t>
  </si>
  <si>
    <t>UNITA LOCALI</t>
  </si>
  <si>
    <t>21 22</t>
  </si>
  <si>
    <t>Impianti / GSE (Aziende con Contributo)</t>
  </si>
  <si>
    <t>Agriturismi</t>
  </si>
  <si>
    <t>Dettaglio</t>
  </si>
  <si>
    <t>Fonte:mipaaf</t>
  </si>
  <si>
    <t>SEDE legale</t>
  </si>
  <si>
    <t>Anagrfica &amp; Recapiti</t>
  </si>
  <si>
    <t>su le soc capitale dove disponibile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</si>
</sst>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0.0%"/>
    <numFmt numFmtId="167" formatCode="0_ ;\-0\ 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  <font>
      <b/>
      <sz val="11"/>
      <color rgb="FFFFFFFF"/>
      <name val="Calibri"/>
      <family val="2"/>
    </font>
    <font>
      <b/>
      <sz val="11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b/>
      <sz val="18"/>
      <color theme="0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name val="Calibri"/>
    </font>
    <font>
      <b/>
      <sz val="18"/>
      <color rgb="FFFFFFFF"/>
      <name val="Calibri"/>
      <family val="2"/>
    </font>
    <font>
      <b/>
      <sz val="22"/>
      <color theme="9" tint="-0.249977111117893"/>
      <name val="Calibri"/>
      <family val="2"/>
    </font>
    <font>
      <b/>
      <sz val="8"/>
      <color theme="0"/>
      <name val="Calibri"/>
      <family val="2"/>
      <scheme val="minor"/>
    </font>
    <font>
      <b/>
      <sz val="11"/>
      <color theme="9" tint="-0.499984740745262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9" tint="0.79998168889431442"/>
        <bgColor indexed="0"/>
      </patternFill>
    </fill>
    <fill>
      <patternFill patternType="solid">
        <fgColor theme="8" tint="0.79998168889431442"/>
        <bgColor indexed="0"/>
      </patternFill>
    </fill>
    <fill>
      <patternFill patternType="solid">
        <fgColor theme="7" tint="0.79998168889431442"/>
        <bgColor indexed="0"/>
      </patternFill>
    </fill>
    <fill>
      <patternFill patternType="solid">
        <fgColor theme="5" tint="0.79998168889431442"/>
        <bgColor indexed="0"/>
      </patternFill>
    </fill>
    <fill>
      <patternFill patternType="solid">
        <fgColor theme="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4F81BD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4F81BD" tint="0.39997558519241921"/>
        <bgColor indexed="64"/>
      </patternFill>
    </fill>
    <fill>
      <patternFill patternType="solid">
        <fgColor rgb="FF4F81BD" tint="0.59999389629810485"/>
        <bgColor indexed="64"/>
      </patternFill>
    </fill>
    <fill>
      <patternFill patternType="solid">
        <fgColor rgb="FF4F81BD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0" fontId="7" fillId="0" borderId="0"/>
    <xf numFmtId="0" fontId="13" fillId="0" borderId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/>
  </cellStyleXfs>
  <cellXfs count="299">
    <xf numFmtId="0" fontId="0" fillId="0" borderId="0" xfId="0"/>
    <xf numFmtId="0" fontId="2" fillId="0" borderId="1" xfId="2" applyFont="1" applyBorder="1" applyAlignment="1">
      <alignment horizontal="right" wrapText="1"/>
    </xf>
    <xf numFmtId="0" fontId="2" fillId="0" borderId="1" xfId="2" applyFont="1" applyBorder="1"/>
    <xf numFmtId="0" fontId="2" fillId="0" borderId="1" xfId="2" applyFont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0" fillId="0" borderId="0" xfId="1" applyNumberFormat="1" applyFont="1"/>
    <xf numFmtId="0" fontId="2" fillId="0" borderId="2" xfId="2" applyFont="1" applyBorder="1"/>
    <xf numFmtId="164" fontId="2" fillId="0" borderId="2" xfId="1" applyNumberFormat="1" applyFont="1" applyFill="1" applyBorder="1" applyAlignment="1">
      <alignment horizontal="right"/>
    </xf>
    <xf numFmtId="0" fontId="2" fillId="0" borderId="3" xfId="2" applyFont="1" applyBorder="1"/>
    <xf numFmtId="164" fontId="2" fillId="0" borderId="3" xfId="1" applyNumberFormat="1" applyFont="1" applyFill="1" applyBorder="1" applyAlignment="1">
      <alignment horizontal="right"/>
    </xf>
    <xf numFmtId="0" fontId="3" fillId="0" borderId="0" xfId="2"/>
    <xf numFmtId="0" fontId="3" fillId="0" borderId="0" xfId="2" quotePrefix="1"/>
    <xf numFmtId="0" fontId="2" fillId="0" borderId="5" xfId="2" applyFont="1" applyBorder="1" applyAlignment="1">
      <alignment horizontal="right"/>
    </xf>
    <xf numFmtId="0" fontId="2" fillId="0" borderId="5" xfId="2" applyFont="1" applyBorder="1"/>
    <xf numFmtId="164" fontId="2" fillId="0" borderId="5" xfId="1" applyNumberFormat="1" applyFont="1" applyFill="1" applyBorder="1" applyAlignment="1">
      <alignment horizontal="right"/>
    </xf>
    <xf numFmtId="0" fontId="2" fillId="0" borderId="2" xfId="2" applyFont="1" applyBorder="1" applyAlignment="1">
      <alignment horizontal="right"/>
    </xf>
    <xf numFmtId="0" fontId="2" fillId="0" borderId="3" xfId="2" quotePrefix="1" applyFont="1" applyBorder="1"/>
    <xf numFmtId="0" fontId="2" fillId="0" borderId="7" xfId="2" applyFont="1" applyBorder="1" applyAlignment="1">
      <alignment horizontal="right"/>
    </xf>
    <xf numFmtId="0" fontId="2" fillId="0" borderId="7" xfId="2" applyFont="1" applyBorder="1"/>
    <xf numFmtId="164" fontId="2" fillId="0" borderId="7" xfId="1" applyNumberFormat="1" applyFont="1" applyFill="1" applyBorder="1" applyAlignment="1">
      <alignment horizontal="right"/>
    </xf>
    <xf numFmtId="0" fontId="2" fillId="0" borderId="0" xfId="2" applyFont="1" applyAlignment="1">
      <alignment horizontal="right"/>
    </xf>
    <xf numFmtId="0" fontId="2" fillId="0" borderId="0" xfId="2" applyFont="1"/>
    <xf numFmtId="164" fontId="2" fillId="0" borderId="0" xfId="1" applyNumberFormat="1" applyFont="1" applyFill="1" applyBorder="1" applyAlignment="1">
      <alignment horizontal="right"/>
    </xf>
    <xf numFmtId="0" fontId="2" fillId="2" borderId="4" xfId="2" applyFont="1" applyFill="1" applyBorder="1" applyAlignment="1">
      <alignment horizontal="center"/>
    </xf>
    <xf numFmtId="0" fontId="2" fillId="3" borderId="6" xfId="2" applyFont="1" applyFill="1" applyBorder="1" applyAlignment="1">
      <alignment horizontal="center"/>
    </xf>
    <xf numFmtId="0" fontId="2" fillId="4" borderId="6" xfId="2" applyFont="1" applyFill="1" applyBorder="1" applyAlignment="1">
      <alignment horizontal="center"/>
    </xf>
    <xf numFmtId="0" fontId="2" fillId="5" borderId="6" xfId="2" applyFont="1" applyFill="1" applyBorder="1" applyAlignment="1">
      <alignment horizontal="center"/>
    </xf>
    <xf numFmtId="0" fontId="0" fillId="6" borderId="0" xfId="0" applyFill="1"/>
    <xf numFmtId="0" fontId="2" fillId="0" borderId="2" xfId="2" applyFont="1" applyBorder="1" applyAlignment="1">
      <alignment horizontal="right" wrapText="1"/>
    </xf>
    <xf numFmtId="164" fontId="2" fillId="0" borderId="1" xfId="1" applyNumberFormat="1" applyFont="1" applyFill="1" applyBorder="1" applyAlignment="1">
      <alignment horizontal="right" wrapText="1"/>
    </xf>
    <xf numFmtId="164" fontId="2" fillId="0" borderId="2" xfId="1" applyNumberFormat="1" applyFont="1" applyFill="1" applyBorder="1" applyAlignment="1">
      <alignment horizontal="right" wrapText="1"/>
    </xf>
    <xf numFmtId="0" fontId="4" fillId="7" borderId="0" xfId="0" applyFont="1" applyFill="1" applyAlignment="1">
      <alignment horizontal="center" vertical="center"/>
    </xf>
    <xf numFmtId="9" fontId="0" fillId="0" borderId="0" xfId="3" applyFont="1"/>
    <xf numFmtId="0" fontId="2" fillId="2" borderId="0" xfId="2" applyFont="1" applyFill="1" applyAlignment="1">
      <alignment horizontal="center"/>
    </xf>
    <xf numFmtId="9" fontId="2" fillId="0" borderId="0" xfId="3" applyFont="1" applyFill="1" applyBorder="1" applyAlignment="1">
      <alignment horizontal="right"/>
    </xf>
    <xf numFmtId="0" fontId="2" fillId="3" borderId="0" xfId="2" applyFont="1" applyFill="1" applyAlignment="1">
      <alignment horizontal="center"/>
    </xf>
    <xf numFmtId="0" fontId="2" fillId="4" borderId="0" xfId="2" applyFont="1" applyFill="1" applyAlignment="1">
      <alignment horizontal="center"/>
    </xf>
    <xf numFmtId="0" fontId="0" fillId="0" borderId="0" xfId="0" applyAlignment="1">
      <alignment horizontal="center"/>
    </xf>
    <xf numFmtId="164" fontId="1" fillId="0" borderId="0" xfId="1" applyNumberFormat="1" applyFont="1" applyBorder="1"/>
    <xf numFmtId="164" fontId="1" fillId="0" borderId="12" xfId="1" applyNumberFormat="1" applyFont="1" applyBorder="1"/>
    <xf numFmtId="14" fontId="0" fillId="0" borderId="0" xfId="0" quotePrefix="1" applyNumberFormat="1" applyAlignment="1">
      <alignment horizontal="right" indent="1"/>
    </xf>
    <xf numFmtId="164" fontId="1" fillId="0" borderId="0" xfId="1" applyNumberFormat="1" applyFont="1"/>
    <xf numFmtId="0" fontId="0" fillId="15" borderId="13" xfId="0" applyFill="1" applyBorder="1"/>
    <xf numFmtId="0" fontId="0" fillId="0" borderId="11" xfId="0" applyBorder="1"/>
    <xf numFmtId="9" fontId="0" fillId="9" borderId="11" xfId="0" applyNumberFormat="1" applyFill="1" applyBorder="1"/>
    <xf numFmtId="0" fontId="0" fillId="15" borderId="15" xfId="0" applyFill="1" applyBorder="1"/>
    <xf numFmtId="0" fontId="0" fillId="15" borderId="16" xfId="0" applyFill="1" applyBorder="1"/>
    <xf numFmtId="0" fontId="0" fillId="0" borderId="17" xfId="0" applyBorder="1"/>
    <xf numFmtId="0" fontId="6" fillId="0" borderId="0" xfId="0" applyFont="1"/>
    <xf numFmtId="164" fontId="4" fillId="7" borderId="0" xfId="1" applyNumberFormat="1" applyFont="1" applyFill="1" applyAlignment="1">
      <alignment horizontal="center" vertical="center"/>
    </xf>
    <xf numFmtId="164" fontId="0" fillId="9" borderId="14" xfId="1" applyNumberFormat="1" applyFont="1" applyFill="1" applyBorder="1"/>
    <xf numFmtId="164" fontId="0" fillId="0" borderId="12" xfId="1" applyNumberFormat="1" applyFont="1" applyBorder="1"/>
    <xf numFmtId="164" fontId="0" fillId="0" borderId="18" xfId="1" applyNumberFormat="1" applyFont="1" applyBorder="1"/>
    <xf numFmtId="9" fontId="1" fillId="0" borderId="11" xfId="3" applyFont="1" applyBorder="1"/>
    <xf numFmtId="164" fontId="0" fillId="0" borderId="14" xfId="1" applyNumberFormat="1" applyFont="1" applyBorder="1"/>
    <xf numFmtId="9" fontId="0" fillId="0" borderId="0" xfId="3" applyFont="1" applyBorder="1"/>
    <xf numFmtId="0" fontId="0" fillId="0" borderId="13" xfId="0" applyBorder="1"/>
    <xf numFmtId="0" fontId="0" fillId="0" borderId="15" xfId="0" applyBorder="1"/>
    <xf numFmtId="9" fontId="0" fillId="0" borderId="0" xfId="0" applyNumberFormat="1"/>
    <xf numFmtId="0" fontId="8" fillId="16" borderId="0" xfId="4" applyFont="1" applyFill="1" applyAlignment="1">
      <alignment vertical="center"/>
    </xf>
    <xf numFmtId="0" fontId="8" fillId="16" borderId="0" xfId="4" applyFont="1" applyFill="1" applyAlignment="1">
      <alignment horizontal="right" vertical="center"/>
    </xf>
    <xf numFmtId="0" fontId="7" fillId="0" borderId="0" xfId="4"/>
    <xf numFmtId="0" fontId="7" fillId="0" borderId="0" xfId="4" applyAlignment="1">
      <alignment horizontal="left"/>
    </xf>
    <xf numFmtId="0" fontId="7" fillId="0" borderId="0" xfId="4" applyAlignment="1">
      <alignment horizontal="right"/>
    </xf>
    <xf numFmtId="0" fontId="9" fillId="0" borderId="0" xfId="4" applyFont="1" applyAlignment="1">
      <alignment horizontal="left"/>
    </xf>
    <xf numFmtId="0" fontId="0" fillId="0" borderId="16" xfId="0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12" borderId="13" xfId="0" applyFill="1" applyBorder="1"/>
    <xf numFmtId="0" fontId="0" fillId="13" borderId="15" xfId="0" applyFill="1" applyBorder="1"/>
    <xf numFmtId="9" fontId="0" fillId="9" borderId="0" xfId="0" applyNumberFormat="1" applyFill="1"/>
    <xf numFmtId="164" fontId="0" fillId="9" borderId="12" xfId="1" applyNumberFormat="1" applyFont="1" applyFill="1" applyBorder="1"/>
    <xf numFmtId="0" fontId="0" fillId="8" borderId="15" xfId="0" applyFill="1" applyBorder="1"/>
    <xf numFmtId="0" fontId="0" fillId="14" borderId="15" xfId="0" applyFill="1" applyBorder="1"/>
    <xf numFmtId="0" fontId="0" fillId="11" borderId="15" xfId="0" applyFill="1" applyBorder="1"/>
    <xf numFmtId="0" fontId="0" fillId="13" borderId="13" xfId="0" applyFill="1" applyBorder="1"/>
    <xf numFmtId="0" fontId="0" fillId="8" borderId="16" xfId="0" applyFill="1" applyBorder="1"/>
    <xf numFmtId="0" fontId="0" fillId="14" borderId="13" xfId="0" applyFill="1" applyBorder="1"/>
    <xf numFmtId="0" fontId="0" fillId="11" borderId="16" xfId="0" applyFill="1" applyBorder="1"/>
    <xf numFmtId="10" fontId="0" fillId="10" borderId="17" xfId="0" applyNumberFormat="1" applyFill="1" applyBorder="1"/>
    <xf numFmtId="164" fontId="0" fillId="9" borderId="18" xfId="1" applyNumberFormat="1" applyFont="1" applyFill="1" applyBorder="1"/>
    <xf numFmtId="9" fontId="0" fillId="0" borderId="11" xfId="0" applyNumberFormat="1" applyBorder="1"/>
    <xf numFmtId="9" fontId="0" fillId="0" borderId="11" xfId="3" applyFont="1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9" fontId="5" fillId="17" borderId="0" xfId="3" applyFont="1" applyFill="1" applyBorder="1"/>
    <xf numFmtId="165" fontId="5" fillId="17" borderId="12" xfId="1" applyNumberFormat="1" applyFont="1" applyFill="1" applyBorder="1" applyAlignment="1">
      <alignment horizontal="left"/>
    </xf>
    <xf numFmtId="0" fontId="5" fillId="17" borderId="13" xfId="0" applyFont="1" applyFill="1" applyBorder="1" applyAlignment="1">
      <alignment horizontal="center"/>
    </xf>
    <xf numFmtId="9" fontId="5" fillId="17" borderId="11" xfId="3" applyFont="1" applyFill="1" applyBorder="1"/>
    <xf numFmtId="165" fontId="5" fillId="17" borderId="14" xfId="1" applyNumberFormat="1" applyFont="1" applyFill="1" applyBorder="1" applyAlignment="1">
      <alignment horizontal="left"/>
    </xf>
    <xf numFmtId="0" fontId="5" fillId="17" borderId="15" xfId="0" applyFont="1" applyFill="1" applyBorder="1" applyAlignment="1">
      <alignment horizontal="center"/>
    </xf>
    <xf numFmtId="0" fontId="5" fillId="17" borderId="16" xfId="0" applyFont="1" applyFill="1" applyBorder="1" applyAlignment="1">
      <alignment horizontal="center"/>
    </xf>
    <xf numFmtId="9" fontId="5" fillId="17" borderId="17" xfId="3" applyFont="1" applyFill="1" applyBorder="1"/>
    <xf numFmtId="165" fontId="5" fillId="17" borderId="18" xfId="1" applyNumberFormat="1" applyFont="1" applyFill="1" applyBorder="1" applyAlignment="1">
      <alignment horizontal="left"/>
    </xf>
    <xf numFmtId="0" fontId="5" fillId="18" borderId="15" xfId="0" applyFont="1" applyFill="1" applyBorder="1" applyAlignment="1">
      <alignment horizontal="center"/>
    </xf>
    <xf numFmtId="9" fontId="5" fillId="18" borderId="0" xfId="3" applyFont="1" applyFill="1" applyBorder="1"/>
    <xf numFmtId="165" fontId="5" fillId="18" borderId="12" xfId="1" applyNumberFormat="1" applyFont="1" applyFill="1" applyBorder="1" applyAlignment="1">
      <alignment horizontal="left"/>
    </xf>
    <xf numFmtId="0" fontId="0" fillId="0" borderId="19" xfId="0" applyBorder="1"/>
    <xf numFmtId="0" fontId="0" fillId="0" borderId="9" xfId="0" applyBorder="1" applyAlignment="1">
      <alignment wrapText="1"/>
    </xf>
    <xf numFmtId="0" fontId="0" fillId="0" borderId="0" xfId="0" applyAlignment="1">
      <alignment horizontal="center" vertical="center"/>
    </xf>
    <xf numFmtId="0" fontId="0" fillId="19" borderId="15" xfId="0" applyFill="1" applyBorder="1" applyAlignment="1">
      <alignment horizontal="center" vertical="center" textRotation="90"/>
    </xf>
    <xf numFmtId="0" fontId="0" fillId="19" borderId="15" xfId="0" applyFill="1" applyBorder="1" applyAlignment="1">
      <alignment horizontal="center" vertical="center"/>
    </xf>
    <xf numFmtId="0" fontId="11" fillId="0" borderId="0" xfId="0" applyFont="1"/>
    <xf numFmtId="0" fontId="5" fillId="27" borderId="19" xfId="0" applyFont="1" applyFill="1" applyBorder="1" applyAlignment="1">
      <alignment horizontal="center" vertical="center"/>
    </xf>
    <xf numFmtId="0" fontId="5" fillId="26" borderId="8" xfId="0" applyFont="1" applyFill="1" applyBorder="1"/>
    <xf numFmtId="0" fontId="5" fillId="26" borderId="16" xfId="0" applyFont="1" applyFill="1" applyBorder="1" applyAlignment="1">
      <alignment horizontal="center" vertical="center"/>
    </xf>
    <xf numFmtId="0" fontId="0" fillId="0" borderId="20" xfId="0" applyBorder="1"/>
    <xf numFmtId="0" fontId="0" fillId="0" borderId="14" xfId="0" applyBorder="1"/>
    <xf numFmtId="0" fontId="0" fillId="0" borderId="18" xfId="0" applyBorder="1"/>
    <xf numFmtId="0" fontId="11" fillId="0" borderId="15" xfId="0" applyFont="1" applyBorder="1"/>
    <xf numFmtId="0" fontId="11" fillId="0" borderId="12" xfId="0" applyFont="1" applyBorder="1"/>
    <xf numFmtId="0" fontId="12" fillId="10" borderId="15" xfId="0" applyFont="1" applyFill="1" applyBorder="1" applyAlignment="1">
      <alignment horizontal="left"/>
    </xf>
    <xf numFmtId="0" fontId="12" fillId="24" borderId="15" xfId="0" applyFont="1" applyFill="1" applyBorder="1"/>
    <xf numFmtId="0" fontId="12" fillId="25" borderId="15" xfId="0" applyFont="1" applyFill="1" applyBorder="1"/>
    <xf numFmtId="0" fontId="12" fillId="0" borderId="15" xfId="0" applyFont="1" applyBorder="1"/>
    <xf numFmtId="0" fontId="12" fillId="20" borderId="15" xfId="0" applyFont="1" applyFill="1" applyBorder="1"/>
    <xf numFmtId="0" fontId="13" fillId="0" borderId="0" xfId="5"/>
    <xf numFmtId="0" fontId="14" fillId="0" borderId="0" xfId="5" applyFont="1"/>
    <xf numFmtId="0" fontId="13" fillId="0" borderId="0" xfId="5" applyAlignment="1">
      <alignment horizontal="left"/>
    </xf>
    <xf numFmtId="3" fontId="13" fillId="0" borderId="0" xfId="5" applyNumberFormat="1" applyAlignment="1">
      <alignment horizontal="left"/>
    </xf>
    <xf numFmtId="166" fontId="13" fillId="0" borderId="0" xfId="5" applyNumberFormat="1" applyAlignment="1">
      <alignment horizontal="right" vertical="center"/>
    </xf>
    <xf numFmtId="3" fontId="13" fillId="0" borderId="0" xfId="5" applyNumberFormat="1" applyAlignment="1">
      <alignment horizontal="right"/>
    </xf>
    <xf numFmtId="3" fontId="9" fillId="13" borderId="0" xfId="5" applyNumberFormat="1" applyFont="1" applyFill="1" applyAlignment="1">
      <alignment horizontal="right"/>
    </xf>
    <xf numFmtId="0" fontId="9" fillId="13" borderId="0" xfId="5" applyFont="1" applyFill="1" applyAlignment="1">
      <alignment horizontal="left"/>
    </xf>
    <xf numFmtId="3" fontId="13" fillId="0" borderId="0" xfId="5" applyNumberFormat="1" applyAlignment="1">
      <alignment horizontal="right" vertical="center"/>
    </xf>
    <xf numFmtId="0" fontId="13" fillId="0" borderId="23" xfId="5" applyBorder="1" applyAlignment="1">
      <alignment horizontal="left"/>
    </xf>
    <xf numFmtId="0" fontId="13" fillId="0" borderId="24" xfId="5" applyBorder="1" applyAlignment="1">
      <alignment horizontal="right"/>
    </xf>
    <xf numFmtId="0" fontId="9" fillId="28" borderId="25" xfId="5" applyFont="1" applyFill="1" applyBorder="1" applyAlignment="1">
      <alignment horizontal="left"/>
    </xf>
    <xf numFmtId="0" fontId="13" fillId="0" borderId="26" xfId="5" applyBorder="1" applyAlignment="1">
      <alignment horizontal="left"/>
    </xf>
    <xf numFmtId="0" fontId="13" fillId="0" borderId="0" xfId="5" applyAlignment="1">
      <alignment horizontal="right"/>
    </xf>
    <xf numFmtId="0" fontId="9" fillId="28" borderId="27" xfId="5" applyFont="1" applyFill="1" applyBorder="1" applyAlignment="1">
      <alignment horizontal="left"/>
    </xf>
    <xf numFmtId="0" fontId="13" fillId="0" borderId="28" xfId="5" applyBorder="1" applyAlignment="1">
      <alignment horizontal="left"/>
    </xf>
    <xf numFmtId="0" fontId="13" fillId="0" borderId="22" xfId="5" applyBorder="1" applyAlignment="1">
      <alignment horizontal="right"/>
    </xf>
    <xf numFmtId="0" fontId="9" fillId="28" borderId="29" xfId="5" applyFont="1" applyFill="1" applyBorder="1" applyAlignment="1">
      <alignment horizontal="left"/>
    </xf>
    <xf numFmtId="0" fontId="9" fillId="28" borderId="30" xfId="5" applyFont="1" applyFill="1" applyBorder="1" applyAlignment="1">
      <alignment horizontal="left"/>
    </xf>
    <xf numFmtId="0" fontId="16" fillId="28" borderId="30" xfId="5" applyFont="1" applyFill="1" applyBorder="1" applyAlignment="1">
      <alignment horizontal="left" vertical="center"/>
    </xf>
    <xf numFmtId="0" fontId="15" fillId="16" borderId="0" xfId="5" applyFont="1" applyFill="1" applyAlignment="1">
      <alignment horizontal="center" vertical="center"/>
    </xf>
    <xf numFmtId="1" fontId="15" fillId="16" borderId="0" xfId="5" applyNumberFormat="1" applyFont="1" applyFill="1" applyAlignment="1">
      <alignment horizontal="center" vertical="center"/>
    </xf>
    <xf numFmtId="1" fontId="15" fillId="29" borderId="0" xfId="5" applyNumberFormat="1" applyFont="1" applyFill="1" applyAlignment="1">
      <alignment horizontal="center" vertical="center"/>
    </xf>
    <xf numFmtId="1" fontId="15" fillId="30" borderId="0" xfId="5" applyNumberFormat="1" applyFont="1" applyFill="1" applyAlignment="1">
      <alignment horizontal="center" vertical="center"/>
    </xf>
    <xf numFmtId="1" fontId="15" fillId="31" borderId="0" xfId="5" applyNumberFormat="1" applyFont="1" applyFill="1" applyAlignment="1">
      <alignment horizontal="center" vertical="center"/>
    </xf>
    <xf numFmtId="0" fontId="17" fillId="0" borderId="10" xfId="6" applyBorder="1" applyAlignment="1">
      <alignment horizontal="center" vertical="center"/>
    </xf>
    <xf numFmtId="0" fontId="17" fillId="0" borderId="9" xfId="6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7" fillId="0" borderId="0" xfId="6"/>
    <xf numFmtId="9" fontId="5" fillId="17" borderId="15" xfId="3" applyFont="1" applyFill="1" applyBorder="1"/>
    <xf numFmtId="9" fontId="5" fillId="17" borderId="13" xfId="3" applyFont="1" applyFill="1" applyBorder="1"/>
    <xf numFmtId="9" fontId="5" fillId="17" borderId="16" xfId="3" applyFont="1" applyFill="1" applyBorder="1"/>
    <xf numFmtId="9" fontId="5" fillId="18" borderId="15" xfId="3" applyFont="1" applyFill="1" applyBorder="1"/>
    <xf numFmtId="0" fontId="0" fillId="22" borderId="0" xfId="0" applyFill="1" applyAlignment="1">
      <alignment vertical="center"/>
    </xf>
    <xf numFmtId="0" fontId="0" fillId="11" borderId="16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14" borderId="0" xfId="0" applyFill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3" fontId="0" fillId="0" borderId="9" xfId="0" applyNumberFormat="1" applyBorder="1"/>
    <xf numFmtId="0" fontId="0" fillId="0" borderId="19" xfId="0" applyBorder="1" applyAlignment="1">
      <alignment horizontal="left" vertical="center"/>
    </xf>
    <xf numFmtId="0" fontId="0" fillId="33" borderId="11" xfId="0" applyFill="1" applyBorder="1" applyAlignment="1">
      <alignment horizontal="left" vertical="center"/>
    </xf>
    <xf numFmtId="0" fontId="0" fillId="33" borderId="31" xfId="0" applyFill="1" applyBorder="1" applyAlignment="1">
      <alignment horizontal="left" vertical="center"/>
    </xf>
    <xf numFmtId="9" fontId="0" fillId="0" borderId="17" xfId="0" applyNumberFormat="1" applyBorder="1"/>
    <xf numFmtId="10" fontId="0" fillId="0" borderId="17" xfId="0" applyNumberFormat="1" applyBorder="1" applyAlignment="1">
      <alignment vertical="center"/>
    </xf>
    <xf numFmtId="164" fontId="18" fillId="0" borderId="11" xfId="1" applyNumberFormat="1" applyFon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17" xfId="1" applyNumberFormat="1" applyFont="1" applyBorder="1"/>
    <xf numFmtId="165" fontId="5" fillId="17" borderId="11" xfId="1" applyNumberFormat="1" applyFont="1" applyFill="1" applyBorder="1" applyAlignment="1">
      <alignment horizontal="left"/>
    </xf>
    <xf numFmtId="165" fontId="5" fillId="17" borderId="0" xfId="1" applyNumberFormat="1" applyFont="1" applyFill="1" applyBorder="1" applyAlignment="1">
      <alignment horizontal="left"/>
    </xf>
    <xf numFmtId="165" fontId="5" fillId="18" borderId="0" xfId="1" applyNumberFormat="1" applyFont="1" applyFill="1" applyBorder="1" applyAlignment="1">
      <alignment horizontal="left"/>
    </xf>
    <xf numFmtId="165" fontId="5" fillId="17" borderId="17" xfId="1" applyNumberFormat="1" applyFont="1" applyFill="1" applyBorder="1" applyAlignment="1">
      <alignment horizontal="left"/>
    </xf>
    <xf numFmtId="164" fontId="0" fillId="0" borderId="11" xfId="1" applyNumberFormat="1" applyFont="1" applyFill="1" applyBorder="1"/>
    <xf numFmtId="164" fontId="0" fillId="0" borderId="0" xfId="1" applyNumberFormat="1" applyFont="1" applyFill="1" applyBorder="1"/>
    <xf numFmtId="164" fontId="0" fillId="0" borderId="17" xfId="1" applyNumberFormat="1" applyFont="1" applyFill="1" applyBorder="1"/>
    <xf numFmtId="164" fontId="0" fillId="0" borderId="17" xfId="1" applyNumberFormat="1" applyFont="1" applyFill="1" applyBorder="1" applyAlignment="1">
      <alignment vertical="center"/>
    </xf>
    <xf numFmtId="164" fontId="0" fillId="33" borderId="11" xfId="1" applyNumberFormat="1" applyFont="1" applyFill="1" applyBorder="1" applyAlignment="1">
      <alignment horizontal="left" vertical="center"/>
    </xf>
    <xf numFmtId="164" fontId="0" fillId="0" borderId="9" xfId="1" applyNumberFormat="1" applyFont="1" applyBorder="1"/>
    <xf numFmtId="164" fontId="0" fillId="20" borderId="9" xfId="1" applyNumberFormat="1" applyFont="1" applyFill="1" applyBorder="1"/>
    <xf numFmtId="164" fontId="0" fillId="0" borderId="9" xfId="1" applyNumberFormat="1" applyFont="1" applyBorder="1" applyAlignment="1">
      <alignment horizontal="left" vertical="center"/>
    </xf>
    <xf numFmtId="164" fontId="0" fillId="0" borderId="10" xfId="1" applyNumberFormat="1" applyFont="1" applyBorder="1"/>
    <xf numFmtId="164" fontId="18" fillId="0" borderId="0" xfId="1" applyNumberFormat="1" applyFont="1" applyBorder="1"/>
    <xf numFmtId="164" fontId="0" fillId="0" borderId="8" xfId="1" applyNumberFormat="1" applyFont="1" applyBorder="1"/>
    <xf numFmtId="164" fontId="18" fillId="0" borderId="9" xfId="1" applyNumberFormat="1" applyFont="1" applyBorder="1"/>
    <xf numFmtId="0" fontId="0" fillId="23" borderId="13" xfId="0" applyFill="1" applyBorder="1" applyAlignment="1">
      <alignment horizontal="center" vertical="center"/>
    </xf>
    <xf numFmtId="9" fontId="0" fillId="23" borderId="13" xfId="3" applyFont="1" applyFill="1" applyBorder="1" applyAlignment="1">
      <alignment horizontal="center" vertical="center"/>
    </xf>
    <xf numFmtId="164" fontId="0" fillId="23" borderId="13" xfId="1" applyNumberFormat="1" applyFont="1" applyFill="1" applyBorder="1" applyAlignment="1">
      <alignment horizontal="center" vertical="center"/>
    </xf>
    <xf numFmtId="164" fontId="0" fillId="33" borderId="20" xfId="1" applyNumberFormat="1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9" fontId="0" fillId="33" borderId="11" xfId="0" applyNumberFormat="1" applyFill="1" applyBorder="1" applyAlignment="1">
      <alignment horizontal="center" vertical="center"/>
    </xf>
    <xf numFmtId="164" fontId="0" fillId="0" borderId="9" xfId="1" applyNumberFormat="1" applyFont="1" applyBorder="1" applyAlignment="1">
      <alignment horizontal="center" vertical="center"/>
    </xf>
    <xf numFmtId="0" fontId="0" fillId="17" borderId="0" xfId="0" applyFill="1"/>
    <xf numFmtId="164" fontId="0" fillId="17" borderId="0" xfId="1" applyNumberFormat="1" applyFont="1" applyFill="1" applyBorder="1"/>
    <xf numFmtId="0" fontId="0" fillId="17" borderId="15" xfId="0" applyFill="1" applyBorder="1"/>
    <xf numFmtId="0" fontId="0" fillId="17" borderId="16" xfId="0" applyFill="1" applyBorder="1"/>
    <xf numFmtId="0" fontId="0" fillId="17" borderId="17" xfId="0" applyFill="1" applyBorder="1"/>
    <xf numFmtId="164" fontId="0" fillId="17" borderId="18" xfId="1" applyNumberFormat="1" applyFont="1" applyFill="1" applyBorder="1"/>
    <xf numFmtId="0" fontId="0" fillId="32" borderId="32" xfId="0" applyFill="1" applyBorder="1"/>
    <xf numFmtId="0" fontId="0" fillId="32" borderId="33" xfId="0" applyFill="1" applyBorder="1"/>
    <xf numFmtId="0" fontId="0" fillId="32" borderId="34" xfId="0" applyFill="1" applyBorder="1"/>
    <xf numFmtId="0" fontId="19" fillId="0" borderId="0" xfId="7"/>
    <xf numFmtId="0" fontId="0" fillId="32" borderId="0" xfId="0" applyFill="1" applyAlignment="1">
      <alignment horizontal="center" vertical="center"/>
    </xf>
    <xf numFmtId="164" fontId="0" fillId="32" borderId="0" xfId="1" applyNumberFormat="1" applyFont="1" applyFill="1" applyAlignment="1">
      <alignment horizontal="center" vertical="center"/>
    </xf>
    <xf numFmtId="0" fontId="0" fillId="32" borderId="0" xfId="0" applyFill="1" applyAlignment="1">
      <alignment horizontal="left" vertical="center"/>
    </xf>
    <xf numFmtId="164" fontId="0" fillId="0" borderId="0" xfId="1" applyNumberFormat="1" applyFont="1" applyAlignment="1">
      <alignment horizontal="center" vertical="center"/>
    </xf>
    <xf numFmtId="0" fontId="21" fillId="34" borderId="0" xfId="8" applyFont="1" applyFill="1" applyAlignment="1">
      <alignment horizontal="center" vertical="center"/>
    </xf>
    <xf numFmtId="1" fontId="21" fillId="20" borderId="0" xfId="8" applyNumberFormat="1" applyFont="1" applyFill="1" applyAlignment="1">
      <alignment horizontal="center" vertical="center"/>
    </xf>
    <xf numFmtId="1" fontId="21" fillId="35" borderId="0" xfId="8" applyNumberFormat="1" applyFont="1" applyFill="1" applyAlignment="1">
      <alignment horizontal="center" vertical="center"/>
    </xf>
    <xf numFmtId="1" fontId="21" fillId="34" borderId="0" xfId="8" applyNumberFormat="1" applyFont="1" applyFill="1" applyAlignment="1">
      <alignment horizontal="center" vertical="center"/>
    </xf>
    <xf numFmtId="0" fontId="21" fillId="34" borderId="0" xfId="8" applyFont="1" applyFill="1" applyAlignment="1">
      <alignment horizontal="center" vertical="center" wrapText="1"/>
    </xf>
    <xf numFmtId="0" fontId="20" fillId="0" borderId="0" xfId="8"/>
    <xf numFmtId="0" fontId="14" fillId="0" borderId="0" xfId="8" applyFont="1"/>
    <xf numFmtId="0" fontId="22" fillId="17" borderId="30" xfId="8" applyFont="1" applyFill="1" applyBorder="1" applyAlignment="1">
      <alignment horizontal="left" vertical="center" indent="3"/>
    </xf>
    <xf numFmtId="0" fontId="22" fillId="17" borderId="30" xfId="8" applyFont="1" applyFill="1" applyBorder="1" applyAlignment="1">
      <alignment horizontal="left" indent="3"/>
    </xf>
    <xf numFmtId="0" fontId="9" fillId="34" borderId="29" xfId="8" applyFont="1" applyFill="1" applyBorder="1" applyAlignment="1">
      <alignment horizontal="left"/>
    </xf>
    <xf numFmtId="0" fontId="20" fillId="0" borderId="22" xfId="8" applyBorder="1" applyAlignment="1">
      <alignment horizontal="right"/>
    </xf>
    <xf numFmtId="0" fontId="20" fillId="0" borderId="28" xfId="8" applyBorder="1" applyAlignment="1">
      <alignment horizontal="left"/>
    </xf>
    <xf numFmtId="0" fontId="9" fillId="34" borderId="27" xfId="8" applyFont="1" applyFill="1" applyBorder="1" applyAlignment="1">
      <alignment horizontal="left"/>
    </xf>
    <xf numFmtId="0" fontId="20" fillId="0" borderId="0" xfId="8" applyAlignment="1">
      <alignment horizontal="right"/>
    </xf>
    <xf numFmtId="0" fontId="20" fillId="0" borderId="26" xfId="8" applyBorder="1" applyAlignment="1">
      <alignment horizontal="left"/>
    </xf>
    <xf numFmtId="0" fontId="9" fillId="34" borderId="25" xfId="8" applyFont="1" applyFill="1" applyBorder="1" applyAlignment="1">
      <alignment horizontal="left"/>
    </xf>
    <xf numFmtId="0" fontId="20" fillId="0" borderId="24" xfId="8" applyBorder="1" applyAlignment="1">
      <alignment horizontal="right"/>
    </xf>
    <xf numFmtId="0" fontId="20" fillId="0" borderId="23" xfId="8" applyBorder="1" applyAlignment="1">
      <alignment horizontal="left"/>
    </xf>
    <xf numFmtId="0" fontId="20" fillId="0" borderId="0" xfId="8" applyAlignment="1">
      <alignment horizontal="left"/>
    </xf>
    <xf numFmtId="3" fontId="20" fillId="0" borderId="0" xfId="8" applyNumberFormat="1" applyAlignment="1">
      <alignment horizontal="right"/>
    </xf>
    <xf numFmtId="3" fontId="20" fillId="13" borderId="0" xfId="8" applyNumberFormat="1" applyFill="1" applyAlignment="1">
      <alignment horizontal="right"/>
    </xf>
    <xf numFmtId="166" fontId="20" fillId="0" borderId="0" xfId="8" applyNumberFormat="1" applyAlignment="1">
      <alignment horizontal="right" vertical="center"/>
    </xf>
    <xf numFmtId="3" fontId="20" fillId="0" borderId="0" xfId="8" applyNumberFormat="1" applyAlignment="1">
      <alignment horizontal="right" vertical="center"/>
    </xf>
    <xf numFmtId="3" fontId="20" fillId="13" borderId="0" xfId="8" applyNumberFormat="1" applyFill="1" applyAlignment="1">
      <alignment horizontal="right" vertical="center"/>
    </xf>
    <xf numFmtId="0" fontId="9" fillId="13" borderId="0" xfId="8" applyFont="1" applyFill="1" applyAlignment="1">
      <alignment horizontal="left"/>
    </xf>
    <xf numFmtId="3" fontId="9" fillId="13" borderId="0" xfId="8" applyNumberFormat="1" applyFont="1" applyFill="1" applyAlignment="1">
      <alignment horizontal="right"/>
    </xf>
    <xf numFmtId="166" fontId="20" fillId="13" borderId="0" xfId="8" applyNumberFormat="1" applyFill="1" applyAlignment="1">
      <alignment horizontal="right" vertical="center"/>
    </xf>
    <xf numFmtId="3" fontId="20" fillId="0" borderId="0" xfId="8" applyNumberFormat="1" applyAlignment="1">
      <alignment horizontal="left"/>
    </xf>
    <xf numFmtId="0" fontId="10" fillId="7" borderId="0" xfId="0" applyFont="1" applyFill="1" applyAlignment="1">
      <alignment horizontal="center" vertical="center"/>
    </xf>
    <xf numFmtId="164" fontId="10" fillId="7" borderId="0" xfId="1" applyNumberFormat="1" applyFont="1" applyFill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17" borderId="19" xfId="0" applyFill="1" applyBorder="1" applyAlignment="1">
      <alignment horizontal="left" vertical="center"/>
    </xf>
    <xf numFmtId="164" fontId="0" fillId="17" borderId="21" xfId="1" applyNumberFormat="1" applyFont="1" applyFill="1" applyBorder="1" applyAlignment="1">
      <alignment horizontal="left" vertical="center"/>
    </xf>
    <xf numFmtId="0" fontId="17" fillId="19" borderId="19" xfId="6" applyFill="1" applyBorder="1" applyAlignment="1">
      <alignment horizontal="center" vertical="center" textRotation="90" wrapText="1"/>
    </xf>
    <xf numFmtId="0" fontId="0" fillId="0" borderId="31" xfId="0" applyBorder="1" applyAlignment="1">
      <alignment horizontal="center" vertical="center"/>
    </xf>
    <xf numFmtId="0" fontId="0" fillId="0" borderId="31" xfId="0" applyBorder="1"/>
    <xf numFmtId="164" fontId="0" fillId="0" borderId="31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7" fontId="23" fillId="7" borderId="8" xfId="1" applyNumberFormat="1" applyFont="1" applyFill="1" applyBorder="1" applyAlignment="1">
      <alignment horizontal="center" vertical="center"/>
    </xf>
    <xf numFmtId="0" fontId="18" fillId="17" borderId="0" xfId="0" applyFont="1" applyFill="1"/>
    <xf numFmtId="0" fontId="18" fillId="17" borderId="0" xfId="1" applyNumberFormat="1" applyFont="1" applyFill="1" applyBorder="1"/>
    <xf numFmtId="0" fontId="18" fillId="17" borderId="17" xfId="0" applyFont="1" applyFill="1" applyBorder="1"/>
    <xf numFmtId="0" fontId="18" fillId="17" borderId="17" xfId="1" applyNumberFormat="1" applyFont="1" applyFill="1" applyBorder="1"/>
    <xf numFmtId="0" fontId="0" fillId="9" borderId="15" xfId="0" applyFill="1" applyBorder="1"/>
    <xf numFmtId="0" fontId="17" fillId="9" borderId="9" xfId="6" applyFill="1" applyBorder="1" applyAlignment="1">
      <alignment horizontal="center" vertical="center"/>
    </xf>
    <xf numFmtId="0" fontId="18" fillId="9" borderId="0" xfId="0" applyFont="1" applyFill="1"/>
    <xf numFmtId="0" fontId="18" fillId="9" borderId="0" xfId="1" applyNumberFormat="1" applyFont="1" applyFill="1" applyBorder="1"/>
    <xf numFmtId="164" fontId="0" fillId="9" borderId="9" xfId="1" applyNumberFormat="1" applyFont="1" applyFill="1" applyBorder="1"/>
    <xf numFmtId="0" fontId="24" fillId="17" borderId="0" xfId="0" applyFont="1" applyFill="1"/>
    <xf numFmtId="0" fontId="17" fillId="10" borderId="9" xfId="6" applyFill="1" applyBorder="1" applyAlignment="1">
      <alignment horizontal="center" vertical="center"/>
    </xf>
    <xf numFmtId="164" fontId="0" fillId="10" borderId="0" xfId="1" applyNumberFormat="1" applyFont="1" applyFill="1" applyBorder="1" applyAlignment="1">
      <alignment horizontal="center" vertical="center"/>
    </xf>
    <xf numFmtId="0" fontId="0" fillId="10" borderId="15" xfId="0" applyFill="1" applyBorder="1" applyAlignment="1">
      <alignment horizontal="left" vertical="center"/>
    </xf>
    <xf numFmtId="3" fontId="0" fillId="10" borderId="0" xfId="0" applyNumberFormat="1" applyFill="1" applyAlignment="1">
      <alignment horizontal="center" vertical="center"/>
    </xf>
    <xf numFmtId="0" fontId="0" fillId="0" borderId="13" xfId="0" applyBorder="1" applyAlignment="1">
      <alignment horizontal="center" textRotation="90"/>
    </xf>
    <xf numFmtId="0" fontId="0" fillId="0" borderId="15" xfId="0" applyBorder="1" applyAlignment="1">
      <alignment horizontal="center" textRotation="90"/>
    </xf>
    <xf numFmtId="0" fontId="0" fillId="0" borderId="16" xfId="0" applyBorder="1" applyAlignment="1">
      <alignment horizontal="center" textRotation="90"/>
    </xf>
    <xf numFmtId="0" fontId="0" fillId="0" borderId="13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 textRotation="90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8" xfId="0" applyBorder="1" applyAlignment="1">
      <alignment horizontal="center" textRotation="90"/>
    </xf>
    <xf numFmtId="0" fontId="0" fillId="0" borderId="9" xfId="0" applyBorder="1" applyAlignment="1">
      <alignment horizontal="center" textRotation="90"/>
    </xf>
    <xf numFmtId="0" fontId="0" fillId="0" borderId="10" xfId="0" applyBorder="1" applyAlignment="1">
      <alignment horizontal="center" textRotation="90"/>
    </xf>
    <xf numFmtId="0" fontId="0" fillId="0" borderId="16" xfId="0" applyBorder="1" applyAlignment="1">
      <alignment horizontal="center" vertical="center" textRotation="90"/>
    </xf>
    <xf numFmtId="0" fontId="0" fillId="0" borderId="15" xfId="0" applyBorder="1" applyAlignment="1">
      <alignment wrapText="1"/>
    </xf>
    <xf numFmtId="0" fontId="0" fillId="0" borderId="0" xfId="0"/>
    <xf numFmtId="0" fontId="0" fillId="0" borderId="12" xfId="0" applyBorder="1"/>
    <xf numFmtId="0" fontId="8" fillId="34" borderId="22" xfId="8" applyFont="1" applyFill="1" applyBorder="1" applyAlignment="1">
      <alignment horizontal="center" vertical="center"/>
    </xf>
    <xf numFmtId="0" fontId="20" fillId="34" borderId="22" xfId="8" applyFill="1" applyBorder="1" applyAlignment="1">
      <alignment horizontal="center" vertical="center"/>
    </xf>
    <xf numFmtId="0" fontId="10" fillId="22" borderId="21" xfId="0" applyFont="1" applyFill="1" applyBorder="1" applyAlignment="1">
      <alignment horizontal="center" vertical="center"/>
    </xf>
    <xf numFmtId="0" fontId="10" fillId="22" borderId="20" xfId="0" applyFont="1" applyFill="1" applyBorder="1" applyAlignment="1">
      <alignment horizontal="center" vertical="center"/>
    </xf>
    <xf numFmtId="0" fontId="15" fillId="16" borderId="22" xfId="5" applyFont="1" applyFill="1" applyBorder="1" applyAlignment="1">
      <alignment horizontal="center" vertical="center"/>
    </xf>
    <xf numFmtId="0" fontId="13" fillId="0" borderId="22" xfId="5" applyBorder="1" applyAlignment="1">
      <alignment horizontal="center" vertical="center"/>
    </xf>
    <xf numFmtId="0" fontId="0" fillId="19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22" borderId="17" xfId="0" applyFont="1" applyFill="1" applyBorder="1" applyAlignment="1">
      <alignment horizontal="left" vertical="center" indent="33"/>
    </xf>
    <xf numFmtId="0" fontId="0" fillId="20" borderId="13" xfId="0" applyFill="1" applyBorder="1" applyAlignment="1">
      <alignment horizontal="center" vertical="center"/>
    </xf>
    <xf numFmtId="0" fontId="0" fillId="20" borderId="15" xfId="0" applyFill="1" applyBorder="1" applyAlignment="1">
      <alignment horizontal="center" vertical="center"/>
    </xf>
    <xf numFmtId="0" fontId="0" fillId="20" borderId="16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7" fillId="21" borderId="8" xfId="6" applyFill="1" applyBorder="1" applyAlignment="1">
      <alignment horizontal="center" vertical="center"/>
    </xf>
    <xf numFmtId="0" fontId="17" fillId="21" borderId="9" xfId="6" applyFill="1" applyBorder="1" applyAlignment="1">
      <alignment horizontal="center" vertical="center"/>
    </xf>
    <xf numFmtId="0" fontId="17" fillId="21" borderId="10" xfId="6" applyFill="1" applyBorder="1" applyAlignment="1">
      <alignment horizontal="center" vertical="center"/>
    </xf>
    <xf numFmtId="0" fontId="17" fillId="23" borderId="13" xfId="6" applyFill="1" applyBorder="1" applyAlignment="1">
      <alignment horizontal="center" vertical="center"/>
    </xf>
    <xf numFmtId="0" fontId="17" fillId="23" borderId="15" xfId="6" applyFill="1" applyBorder="1" applyAlignment="1">
      <alignment horizontal="center" vertical="center"/>
    </xf>
    <xf numFmtId="0" fontId="17" fillId="23" borderId="16" xfId="6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7" fillId="20" borderId="8" xfId="6" applyFill="1" applyBorder="1" applyAlignment="1">
      <alignment horizontal="center" vertical="center" wrapText="1"/>
    </xf>
    <xf numFmtId="0" fontId="17" fillId="20" borderId="10" xfId="6" applyFill="1" applyBorder="1" applyAlignment="1">
      <alignment horizontal="center" vertical="center" wrapText="1"/>
    </xf>
    <xf numFmtId="0" fontId="25" fillId="25" borderId="19" xfId="6" applyFont="1" applyFill="1" applyBorder="1" applyAlignment="1">
      <alignment horizontal="center" vertical="center" wrapText="1"/>
    </xf>
    <xf numFmtId="0" fontId="17" fillId="9" borderId="15" xfId="6" applyFill="1" applyBorder="1" applyAlignment="1">
      <alignment horizontal="center" vertical="center"/>
    </xf>
    <xf numFmtId="0" fontId="17" fillId="9" borderId="16" xfId="6" applyFill="1" applyBorder="1" applyAlignment="1">
      <alignment horizontal="center" vertical="center"/>
    </xf>
  </cellXfs>
  <cellStyles count="9">
    <cellStyle name="Collegamento ipertestuale" xfId="6" builtinId="8"/>
    <cellStyle name="Migliaia" xfId="1" builtinId="3"/>
    <cellStyle name="Normale" xfId="0" builtinId="0"/>
    <cellStyle name="Normale 2" xfId="4" xr:uid="{00000000-0005-0000-0000-000003000000}"/>
    <cellStyle name="Normale 3" xfId="5" xr:uid="{00000000-0005-0000-0000-000004000000}"/>
    <cellStyle name="Normale 4" xfId="8" xr:uid="{05122526-2C4A-43A8-B53F-A01DA972F9F4}"/>
    <cellStyle name="Normale_Tabelle1" xfId="2" xr:uid="{00000000-0005-0000-0000-000005000000}"/>
    <cellStyle name="Percentuale" xfId="3" builtinId="5"/>
    <cellStyle name="Titolo" xfId="7" builtinId="15"/>
  </cellStyles>
  <dxfs count="0"/>
  <tableStyles count="0" defaultTableStyle="TableStyleMedium2" defaultPivotStyle="PivotStyleLight16"/>
  <colors>
    <mruColors>
      <color rgb="FFFF99CC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soc</a:t>
            </a:r>
            <a:r>
              <a:rPr lang="en-US" baseline="0"/>
              <a:t> di capitale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Score!$M$8</c:f>
              <c:strCache>
                <c:ptCount val="1"/>
                <c:pt idx="0">
                  <c:v>conta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68-4CCB-B427-46A9C37850DB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968-4CCB-B427-46A9C37850DB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68-4CCB-B427-46A9C37850DB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968-4CCB-B427-46A9C37850DB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68-4CCB-B427-46A9C37850DB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F968-4CCB-B427-46A9C37850DB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F968-4CCB-B427-46A9C37850DB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F968-4CCB-B427-46A9C37850DB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F968-4CCB-B427-46A9C37850DB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5-F968-4CCB-B427-46A9C37850DB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Score!$L$9:$L$13</c:f>
              <c:strCache>
                <c:ptCount val="5"/>
                <c:pt idx="0">
                  <c:v>Score 1</c:v>
                </c:pt>
                <c:pt idx="1">
                  <c:v>Score 2</c:v>
                </c:pt>
                <c:pt idx="2">
                  <c:v>Score 3</c:v>
                </c:pt>
                <c:pt idx="3">
                  <c:v>Score 4</c:v>
                </c:pt>
                <c:pt idx="4">
                  <c:v>Score 5</c:v>
                </c:pt>
              </c:strCache>
            </c:strRef>
          </c:cat>
          <c:val>
            <c:numRef>
              <c:f>Score!$M$9:$M$13</c:f>
              <c:numCache>
                <c:formatCode>General</c:formatCode>
                <c:ptCount val="5"/>
                <c:pt idx="0">
                  <c:v>201047</c:v>
                </c:pt>
                <c:pt idx="1">
                  <c:v>240028</c:v>
                </c:pt>
                <c:pt idx="2">
                  <c:v>222432</c:v>
                </c:pt>
                <c:pt idx="3">
                  <c:v>115517</c:v>
                </c:pt>
                <c:pt idx="4">
                  <c:v>238476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68-4CCB-B427-46A9C37850DB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FED-4481-BEBA-2F89F4F0301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FED-4481-BEBA-2F89F4F0301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FED-4481-BEBA-2F89F4F0301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FED-4481-BEBA-2F89F4F0301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FED-4481-BEBA-2F89F4F0301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FED-4481-BEBA-2F89F4F03010}"/>
              </c:ext>
            </c:extLst>
          </c:dPt>
          <c:cat>
            <c:strRef>
              <c:f>Tabelle!$A$3:$A$8</c:f>
              <c:strCache>
                <c:ptCount val="6"/>
                <c:pt idx="0">
                  <c:v>Altro</c:v>
                </c:pt>
                <c:pt idx="1">
                  <c:v>Ditte Individuali</c:v>
                </c:pt>
                <c:pt idx="2">
                  <c:v>Estera</c:v>
                </c:pt>
                <c:pt idx="3">
                  <c:v>Società di Capitale</c:v>
                </c:pt>
                <c:pt idx="4">
                  <c:v>Società di Persone</c:v>
                </c:pt>
                <c:pt idx="5">
                  <c:v>STUDIO ASSOCIATO</c:v>
                </c:pt>
              </c:strCache>
            </c:strRef>
          </c:cat>
          <c:val>
            <c:numRef>
              <c:f>Tabelle!$B$3:$B$8</c:f>
              <c:numCache>
                <c:formatCode>_-* #,##0_-;\-* #,##0_-;_-* "-"??_-;_-@_-</c:formatCode>
                <c:ptCount val="6"/>
                <c:pt idx="0">
                  <c:v>130549</c:v>
                </c:pt>
                <c:pt idx="1">
                  <c:v>3082966</c:v>
                </c:pt>
                <c:pt idx="2">
                  <c:v>423</c:v>
                </c:pt>
                <c:pt idx="3">
                  <c:v>1458974</c:v>
                </c:pt>
                <c:pt idx="4">
                  <c:v>786423</c:v>
                </c:pt>
                <c:pt idx="5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A0-43CA-A4C5-092E30E01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B595-492E-87F5-FE58A0D0E5C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B595-492E-87F5-FE58A0D0E5C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B595-492E-87F5-FE58A0D0E5C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B595-492E-87F5-FE58A0D0E5C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B595-492E-87F5-FE58A0D0E5C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B595-492E-87F5-FE58A0D0E5C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B595-492E-87F5-FE58A0D0E5C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B595-492E-87F5-FE58A0D0E5C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B595-492E-87F5-FE58A0D0E5C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B595-492E-87F5-FE58A0D0E5CC}"/>
              </c:ext>
            </c:extLst>
          </c:dPt>
          <c:cat>
            <c:multiLvlStrRef>
              <c:f>Tabelle!$E$3:$F$12</c:f>
              <c:multiLvlStrCache>
                <c:ptCount val="10"/>
                <c:lvl>
                  <c:pt idx="0">
                    <c:v>0-0.499 mln</c:v>
                  </c:pt>
                  <c:pt idx="1">
                    <c:v>0.5-0.999 mln</c:v>
                  </c:pt>
                  <c:pt idx="2">
                    <c:v>1-1.999 mln</c:v>
                  </c:pt>
                  <c:pt idx="3">
                    <c:v>2-4.999 mln</c:v>
                  </c:pt>
                  <c:pt idx="4">
                    <c:v>5-9.999 mln</c:v>
                  </c:pt>
                  <c:pt idx="5">
                    <c:v>10-24.999 mln</c:v>
                  </c:pt>
                  <c:pt idx="6">
                    <c:v>25-49.999 mln</c:v>
                  </c:pt>
                  <c:pt idx="7">
                    <c:v>50-99.999 mln</c:v>
                  </c:pt>
                  <c:pt idx="8">
                    <c:v>100-249.999 mln</c:v>
                  </c:pt>
                  <c:pt idx="9">
                    <c:v>&gt;= 250 mln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Tabelle!$G$3:$G$12</c:f>
              <c:numCache>
                <c:formatCode>_-* #,##0_-;\-* #,##0_-;_-* "-"??_-;_-@_-</c:formatCode>
                <c:ptCount val="10"/>
                <c:pt idx="0">
                  <c:v>1675789</c:v>
                </c:pt>
                <c:pt idx="1">
                  <c:v>125614</c:v>
                </c:pt>
                <c:pt idx="2">
                  <c:v>93810</c:v>
                </c:pt>
                <c:pt idx="3">
                  <c:v>74671</c:v>
                </c:pt>
                <c:pt idx="4">
                  <c:v>29800</c:v>
                </c:pt>
                <c:pt idx="5">
                  <c:v>19576</c:v>
                </c:pt>
                <c:pt idx="6">
                  <c:v>6789</c:v>
                </c:pt>
                <c:pt idx="7">
                  <c:v>3571</c:v>
                </c:pt>
                <c:pt idx="8">
                  <c:v>1990</c:v>
                </c:pt>
                <c:pt idx="9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BE-480D-BCF4-A596F28375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D044-4E72-A4BE-63FA10BD27E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D044-4E72-A4BE-63FA10BD27E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D044-4E72-A4BE-63FA10BD27E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D044-4E72-A4BE-63FA10BD27E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D044-4E72-A4BE-63FA10BD27E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D044-4E72-A4BE-63FA10BD27E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D044-4E72-A4BE-63FA10BD27ED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D044-4E72-A4BE-63FA10BD27ED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D044-4E72-A4BE-63FA10BD27ED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D044-4E72-A4BE-63FA10BD27ED}"/>
              </c:ext>
            </c:extLst>
          </c:dPt>
          <c:cat>
            <c:multiLvlStrRef>
              <c:f>Tabelle!$E$3:$F$12</c:f>
              <c:multiLvlStrCache>
                <c:ptCount val="10"/>
                <c:lvl>
                  <c:pt idx="0">
                    <c:v>0-0.499 mln</c:v>
                  </c:pt>
                  <c:pt idx="1">
                    <c:v>0.5-0.999 mln</c:v>
                  </c:pt>
                  <c:pt idx="2">
                    <c:v>1-1.999 mln</c:v>
                  </c:pt>
                  <c:pt idx="3">
                    <c:v>2-4.999 mln</c:v>
                  </c:pt>
                  <c:pt idx="4">
                    <c:v>5-9.999 mln</c:v>
                  </c:pt>
                  <c:pt idx="5">
                    <c:v>10-24.999 mln</c:v>
                  </c:pt>
                  <c:pt idx="6">
                    <c:v>25-49.999 mln</c:v>
                  </c:pt>
                  <c:pt idx="7">
                    <c:v>50-99.999 mln</c:v>
                  </c:pt>
                  <c:pt idx="8">
                    <c:v>100-249.999 mln</c:v>
                  </c:pt>
                  <c:pt idx="9">
                    <c:v>&gt;= 250 mln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</c:lvl>
              </c:multiLvlStrCache>
            </c:multiLvlStrRef>
          </c:cat>
          <c:val>
            <c:numRef>
              <c:f>Tabelle!$G$3:$G$12</c:f>
              <c:numCache>
                <c:formatCode>_-* #,##0_-;\-* #,##0_-;_-* "-"??_-;_-@_-</c:formatCode>
                <c:ptCount val="10"/>
                <c:pt idx="0">
                  <c:v>1675789</c:v>
                </c:pt>
                <c:pt idx="1">
                  <c:v>125614</c:v>
                </c:pt>
                <c:pt idx="2">
                  <c:v>93810</c:v>
                </c:pt>
                <c:pt idx="3">
                  <c:v>74671</c:v>
                </c:pt>
                <c:pt idx="4">
                  <c:v>29800</c:v>
                </c:pt>
                <c:pt idx="5">
                  <c:v>19576</c:v>
                </c:pt>
                <c:pt idx="6">
                  <c:v>6789</c:v>
                </c:pt>
                <c:pt idx="7">
                  <c:v>3571</c:v>
                </c:pt>
                <c:pt idx="8">
                  <c:v>1990</c:v>
                </c:pt>
                <c:pt idx="9">
                  <c:v>1104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D044-4E72-A4BE-63FA10BD2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4.1811851788264492E-2"/>
          <c:y val="0.1823267753759788"/>
          <c:w val="0.93888888888888888"/>
          <c:h val="0.6714577865266842"/>
        </c:manualLayout>
      </c:layout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0263-4975-80DD-A652C9F6C664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0263-4975-80DD-A652C9F6C664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0263-4975-80DD-A652C9F6C664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0263-4975-80DD-A652C9F6C664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0263-4975-80DD-A652C9F6C664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0263-4975-80DD-A652C9F6C664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3-0263-4975-80DD-A652C9F6C664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4-0263-4975-80DD-A652C9F6C664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'L662'!$A$2:$A$5</c:f>
              <c:strCache>
                <c:ptCount val="4"/>
                <c:pt idx="0">
                  <c:v>nd</c:v>
                </c:pt>
                <c:pt idx="1">
                  <c:v>Fascia 1</c:v>
                </c:pt>
                <c:pt idx="2">
                  <c:v>Fascia 2</c:v>
                </c:pt>
                <c:pt idx="3">
                  <c:v>Fascia 3</c:v>
                </c:pt>
              </c:strCache>
            </c:strRef>
          </c:cat>
          <c:val>
            <c:numRef>
              <c:f>'L662'!$B$2:$B$5</c:f>
              <c:numCache>
                <c:formatCode>_-* #,##0_-;\-* #,##0_-;_-* "-"??_-;_-@_-</c:formatCode>
                <c:ptCount val="4"/>
                <c:pt idx="0">
                  <c:v>246546</c:v>
                </c:pt>
                <c:pt idx="1">
                  <c:v>404895</c:v>
                </c:pt>
                <c:pt idx="2">
                  <c:v>137072</c:v>
                </c:pt>
                <c:pt idx="3">
                  <c:v>234058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63-4975-80DD-A652C9F6C664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view3D>
      <c:rotX val="5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'Score Dettaglio'!$B$1</c:f>
              <c:strCache>
                <c:ptCount val="1"/>
                <c:pt idx="0">
                  <c:v>CONTEGGIO</c:v>
                </c:pt>
              </c:strCache>
            </c:strRef>
          </c:tx>
          <c:dPt>
            <c:idx val="0"/>
            <c:bubble3D val="0"/>
            <c:spPr>
              <a:solidFill>
                <a:schemeClr val="accent1">
                  <a:alpha val="90000"/>
                </a:schemeClr>
              </a:solidFill>
              <a:ln w="19050">
                <a:solidFill>
                  <a:schemeClr val="accent1"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F97F-4E9F-8DEF-6130ED824EBA}"/>
              </c:ext>
            </c:extLst>
          </c:dPt>
          <c:dPt>
            <c:idx val="1"/>
            <c:bubble3D val="0"/>
            <c:spPr>
              <a:solidFill>
                <a:schemeClr val="accent2">
                  <a:alpha val="90000"/>
                </a:schemeClr>
              </a:solidFill>
              <a:ln w="19050">
                <a:solidFill>
                  <a:schemeClr val="accent2"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2-F97F-4E9F-8DEF-6130ED824EBA}"/>
              </c:ext>
            </c:extLst>
          </c:dPt>
          <c:dPt>
            <c:idx val="2"/>
            <c:bubble3D val="0"/>
            <c:spPr>
              <a:solidFill>
                <a:schemeClr val="accent3">
                  <a:alpha val="90000"/>
                </a:schemeClr>
              </a:solidFill>
              <a:ln w="19050">
                <a:solidFill>
                  <a:schemeClr val="accent3"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F97F-4E9F-8DEF-6130ED824EBA}"/>
              </c:ext>
            </c:extLst>
          </c:dPt>
          <c:dPt>
            <c:idx val="3"/>
            <c:bubble3D val="0"/>
            <c:spPr>
              <a:solidFill>
                <a:schemeClr val="accent4">
                  <a:alpha val="90000"/>
                </a:schemeClr>
              </a:solidFill>
              <a:ln w="19050">
                <a:solidFill>
                  <a:schemeClr val="accent4">
                    <a:lumMod val="75000"/>
                  </a:schemeClr>
                </a:solidFill>
              </a:ln>
              <a:effectLst>
                <a:innerShdw blurRad="114300">
                  <a:schemeClr val="accent4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4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4-F97F-4E9F-8DEF-6130ED824EBA}"/>
              </c:ext>
            </c:extLst>
          </c:dPt>
          <c:dPt>
            <c:idx val="4"/>
            <c:bubble3D val="0"/>
            <c:spPr>
              <a:solidFill>
                <a:schemeClr val="accent5">
                  <a:alpha val="90000"/>
                </a:schemeClr>
              </a:solidFill>
              <a:ln w="19050">
                <a:solidFill>
                  <a:schemeClr val="accent5">
                    <a:lumMod val="75000"/>
                  </a:schemeClr>
                </a:solidFill>
              </a:ln>
              <a:effectLst>
                <a:innerShdw blurRad="114300">
                  <a:schemeClr val="accent5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5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F97F-4E9F-8DEF-6130ED824EBA}"/>
              </c:ext>
            </c:extLst>
          </c:dPt>
          <c:dPt>
            <c:idx val="5"/>
            <c:bubble3D val="0"/>
            <c:spPr>
              <a:solidFill>
                <a:schemeClr val="accent6">
                  <a:alpha val="90000"/>
                </a:schemeClr>
              </a:solidFill>
              <a:ln w="19050">
                <a:solidFill>
                  <a:schemeClr val="accent6">
                    <a:lumMod val="75000"/>
                  </a:schemeClr>
                </a:solidFill>
              </a:ln>
              <a:effectLst>
                <a:innerShdw blurRad="114300">
                  <a:schemeClr val="accent6"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6"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6-F97F-4E9F-8DEF-6130ED824EBA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  <a:alpha val="90000"/>
                </a:schemeClr>
              </a:solidFill>
              <a:ln w="19050">
                <a:solidFill>
                  <a:schemeClr val="accent1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1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1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F97F-4E9F-8DEF-6130ED824EBA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  <a:alpha val="90000"/>
                </a:schemeClr>
              </a:solidFill>
              <a:ln w="19050">
                <a:solidFill>
                  <a:schemeClr val="accent2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2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2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8-F97F-4E9F-8DEF-6130ED824EBA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  <a:alpha val="90000"/>
                </a:schemeClr>
              </a:solidFill>
              <a:ln w="19050">
                <a:solidFill>
                  <a:schemeClr val="accent3">
                    <a:lumMod val="60000"/>
                    <a:lumMod val="75000"/>
                  </a:schemeClr>
                </a:solidFill>
              </a:ln>
              <a:effectLst>
                <a:innerShdw blurRad="114300">
                  <a:schemeClr val="accent3">
                    <a:lumMod val="60000"/>
                    <a:lumMod val="75000"/>
                  </a:schemeClr>
                </a:innerShdw>
              </a:effectLst>
              <a:scene3d>
                <a:camera prst="orthographicFront"/>
                <a:lightRig rig="threePt" dir="t"/>
              </a:scene3d>
              <a:sp3d contourW="19050" prstMaterial="flat">
                <a:contourClr>
                  <a:schemeClr val="accent3">
                    <a:lumMod val="60000"/>
                    <a:lumMod val="75000"/>
                  </a:schemeClr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F97F-4E9F-8DEF-6130ED824EBA}"/>
              </c:ext>
            </c:extLst>
          </c:dPt>
          <c:dLbls>
            <c:dLbl>
              <c:idx val="0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/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1-F97F-4E9F-8DEF-6130ED824EBA}"/>
                </c:ext>
              </c:extLst>
            </c:dLbl>
            <c:dLbl>
              <c:idx val="1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/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F97F-4E9F-8DEF-6130ED824EBA}"/>
                </c:ext>
              </c:extLst>
            </c:dLbl>
            <c:dLbl>
              <c:idx val="2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/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97F-4E9F-8DEF-6130ED824EBA}"/>
                </c:ext>
              </c:extLst>
            </c:dLbl>
            <c:dLbl>
              <c:idx val="3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4"/>
                  </a:solidFill>
                  <a:round/>
                </a:ln>
                <a:effectLst>
                  <a:outerShdw blurRad="50800" dist="38100" dir="2700000" algn="tl" rotWithShape="0">
                    <a:schemeClr val="accent4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4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F97F-4E9F-8DEF-6130ED824EBA}"/>
                </c:ext>
              </c:extLst>
            </c:dLbl>
            <c:dLbl>
              <c:idx val="4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5"/>
                  </a:solidFill>
                  <a:round/>
                </a:ln>
                <a:effectLst>
                  <a:outerShdw blurRad="50800" dist="38100" dir="2700000" algn="tl" rotWithShape="0">
                    <a:schemeClr val="accent5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5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F97F-4E9F-8DEF-6130ED824EBA}"/>
                </c:ext>
              </c:extLst>
            </c:dLbl>
            <c:dLbl>
              <c:idx val="5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6"/>
                  </a:solidFill>
                  <a:round/>
                </a:ln>
                <a:effectLst>
                  <a:outerShdw blurRad="50800" dist="38100" dir="2700000" algn="tl" rotWithShape="0">
                    <a:schemeClr val="accent6"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6"/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F97F-4E9F-8DEF-6130ED824EBA}"/>
                </c:ext>
              </c:extLst>
            </c:dLbl>
            <c:dLbl>
              <c:idx val="6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1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1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1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F97F-4E9F-8DEF-6130ED824EBA}"/>
                </c:ext>
              </c:extLst>
            </c:dLbl>
            <c:dLbl>
              <c:idx val="7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2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2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2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F97F-4E9F-8DEF-6130ED824EBA}"/>
                </c:ext>
              </c:extLst>
            </c:dLbl>
            <c:dLbl>
              <c:idx val="8"/>
              <c:spPr>
                <a:solidFill>
                  <a:schemeClr val="lt1">
                    <a:alpha val="90000"/>
                  </a:schemeClr>
                </a:solidFill>
                <a:ln w="12700" cap="flat" cmpd="sng" algn="ctr">
                  <a:solidFill>
                    <a:schemeClr val="accent3">
                      <a:lumMod val="60000"/>
                    </a:schemeClr>
                  </a:solidFill>
                  <a:round/>
                </a:ln>
                <a:effectLst>
                  <a:outerShdw blurRad="50800" dist="38100" dir="2700000" algn="tl" rotWithShape="0">
                    <a:schemeClr val="accent3">
                      <a:lumMod val="60000"/>
                      <a:lumMod val="75000"/>
                      <a:alpha val="40000"/>
                    </a:scheme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0" i="0" u="none" strike="noStrike" kern="1200" baseline="0">
                      <a:solidFill>
                        <a:schemeClr val="accent3">
                          <a:lumMod val="60000"/>
                        </a:schemeClr>
                      </a:solidFill>
                      <a:effectLst/>
                      <a:latin typeface="+mn-lt"/>
                      <a:ea typeface="+mn-ea"/>
                      <a:cs typeface="+mn-cs"/>
                    </a:defRPr>
                  </a:pPr>
                  <a:endParaRPr lang="it-IT"/>
                </a:p>
              </c:txPr>
              <c:dLblPos val="inEnd"/>
              <c:showLegendKey val="0"/>
              <c:showVal val="0"/>
              <c:showCatName val="1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9-F97F-4E9F-8DEF-6130ED824EBA}"/>
                </c:ext>
              </c:extLst>
            </c:dLbl>
            <c:spPr>
              <a:solidFill>
                <a:sysClr val="window" lastClr="FFFFFF">
                  <a:alpha val="90000"/>
                </a:sysClr>
              </a:solidFill>
              <a:ln w="12700" cap="flat" cmpd="sng" algn="ctr">
                <a:solidFill>
                  <a:srgbClr val="5B9BD5"/>
                </a:solidFill>
                <a:round/>
              </a:ln>
              <a:effectLst>
                <a:outerShdw blurRad="50800" dist="38100" dir="2700000" algn="tl" rotWithShape="0">
                  <a:srgbClr val="5B9BD5">
                    <a:lumMod val="75000"/>
                    <a:alpha val="40000"/>
                  </a:srgbClr>
                </a:outerShdw>
              </a:effectLst>
            </c:spPr>
            <c:dLblPos val="inEnd"/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'Score Dettaglio'!$A$2:$A$10</c:f>
              <c:strCache>
                <c:ptCount val="9"/>
                <c:pt idx="0">
                  <c:v>DA 0 A 10</c:v>
                </c:pt>
                <c:pt idx="1">
                  <c:v>DA 10 A 20</c:v>
                </c:pt>
                <c:pt idx="2">
                  <c:v>DA 20 A 30</c:v>
                </c:pt>
                <c:pt idx="3">
                  <c:v>DA 30 A 40</c:v>
                </c:pt>
                <c:pt idx="4">
                  <c:v>DA 40 A 50</c:v>
                </c:pt>
                <c:pt idx="5">
                  <c:v>DA 50 A 60</c:v>
                </c:pt>
                <c:pt idx="6">
                  <c:v>DA 60 A 70</c:v>
                </c:pt>
                <c:pt idx="7">
                  <c:v>DA 70 A 80</c:v>
                </c:pt>
                <c:pt idx="8">
                  <c:v>OLTRE 90</c:v>
                </c:pt>
              </c:strCache>
            </c:strRef>
          </c:cat>
          <c:val>
            <c:numRef>
              <c:f>'Score Dettaglio'!$B$2:$B$10</c:f>
              <c:numCache>
                <c:formatCode>General</c:formatCode>
                <c:ptCount val="9"/>
                <c:pt idx="0">
                  <c:v>7</c:v>
                </c:pt>
                <c:pt idx="1">
                  <c:v>5594</c:v>
                </c:pt>
                <c:pt idx="2">
                  <c:v>151170</c:v>
                </c:pt>
                <c:pt idx="3">
                  <c:v>172055</c:v>
                </c:pt>
                <c:pt idx="4">
                  <c:v>197361</c:v>
                </c:pt>
                <c:pt idx="5">
                  <c:v>235912</c:v>
                </c:pt>
                <c:pt idx="6">
                  <c:v>201311</c:v>
                </c:pt>
                <c:pt idx="7">
                  <c:v>52936</c:v>
                </c:pt>
                <c:pt idx="8">
                  <c:v>1154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7F-4E9F-8DEF-6130ED824EBA}"/>
            </c:ext>
          </c:extLst>
        </c:ser>
        <c:dLbls>
          <c:dLblPos val="inEnd"/>
          <c:showLegendKey val="0"/>
          <c:showVal val="0"/>
          <c:showCatName val="1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63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8100" tIns="19050" rIns="38100" bIns="19050" anchor="ctr" anchorCtr="1">
      <a:spAutoFit/>
    </cs:bodyPr>
  </cs:dataLabel>
  <cs:dataLabelCallout>
    <cs:lnRef idx="0">
      <cs:styleClr val="auto"/>
    </cs:lnRef>
    <cs:fillRef idx="0"/>
    <cs:effectRef idx="0">
      <cs:styleClr val="auto"/>
    </cs:effectRef>
    <cs:fontRef idx="minor">
      <cs:styleClr val="auto"/>
    </cs:fontRef>
    <cs:spPr>
      <a:solidFill>
        <a:schemeClr val="lt1">
          <a:alpha val="90000"/>
        </a:schemeClr>
      </a:solidFill>
      <a:ln w="12700" cap="flat" cmpd="sng" algn="ctr">
        <a:solidFill>
          <a:schemeClr val="phClr"/>
        </a:solidFill>
        <a:round/>
      </a:ln>
      <a:effectLst>
        <a:outerShdw blurRad="50800" dist="38100" dir="2700000" algn="tl" rotWithShape="0">
          <a:schemeClr val="phClr">
            <a:lumMod val="75000"/>
            <a:alpha val="40000"/>
          </a:schemeClr>
        </a:outerShdw>
      </a:effectLst>
    </cs:spPr>
    <cs:defRPr sz="1000" b="0" i="0" u="none" strike="noStrike" kern="1200" baseline="0">
      <a:effectLst/>
    </cs:defRPr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>
          <a:alpha val="70000"/>
        </a:schemeClr>
      </a:solidFill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tx1"/>
    </cs:fontRef>
    <cs:spPr>
      <a:solidFill>
        <a:schemeClr val="phClr">
          <a:alpha val="90000"/>
        </a:schemeClr>
      </a:solidFill>
      <a:ln w="19050">
        <a:solidFill>
          <a:schemeClr val="phClr">
            <a:lumMod val="75000"/>
          </a:schemeClr>
        </a:solidFill>
      </a:ln>
      <a:effectLst>
        <a:innerShdw blurRad="114300">
          <a:schemeClr val="phClr">
            <a:lumMod val="75000"/>
          </a:schemeClr>
        </a:innerShdw>
      </a:effectLst>
      <a:scene3d>
        <a:camera prst="orthographicFront"/>
        <a:lightRig rig="threePt" dir="t"/>
      </a:scene3d>
      <a:sp3d contourW="19050" prstMaterial="flat">
        <a:contourClr>
          <a:schemeClr val="accent4">
            <a:lumMod val="75000"/>
          </a:schemeClr>
        </a:contourClr>
      </a:sp3d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00" b="1" kern="1200" cap="all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152082</xdr:colOff>
      <xdr:row>80</xdr:row>
      <xdr:rowOff>110231</xdr:rowOff>
    </xdr:from>
    <xdr:to>
      <xdr:col>1</xdr:col>
      <xdr:colOff>1244841</xdr:colOff>
      <xdr:row>80</xdr:row>
      <xdr:rowOff>788940</xdr:rowOff>
    </xdr:to>
    <xdr:pic>
      <xdr:nvPicPr>
        <xdr:cNvPr id="2" name="Immagine 1" descr="https://servizi.master-i.com/GeoreteAgriBio/imgUtenti/05388.jpg">
          <a:extLst>
            <a:ext uri="{FF2B5EF4-FFF2-40B4-BE49-F238E27FC236}">
              <a16:creationId xmlns:a16="http://schemas.microsoft.com/office/drawing/2014/main" id="{F0004108-BD78-47DE-BF1C-A763913A8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82" y="16856913"/>
          <a:ext cx="3557714" cy="6787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1024660</xdr:colOff>
      <xdr:row>95</xdr:row>
      <xdr:rowOff>144318</xdr:rowOff>
    </xdr:from>
    <xdr:to>
      <xdr:col>5</xdr:col>
      <xdr:colOff>697925</xdr:colOff>
      <xdr:row>98</xdr:row>
      <xdr:rowOff>61481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6E95459-45F7-2B9A-491E-C92FD37386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4092" y="22585795"/>
          <a:ext cx="2105025" cy="4800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151534</xdr:colOff>
      <xdr:row>0</xdr:row>
      <xdr:rowOff>115453</xdr:rowOff>
    </xdr:from>
    <xdr:to>
      <xdr:col>1</xdr:col>
      <xdr:colOff>175305</xdr:colOff>
      <xdr:row>0</xdr:row>
      <xdr:rowOff>663862</xdr:rowOff>
    </xdr:to>
    <xdr:pic>
      <xdr:nvPicPr>
        <xdr:cNvPr id="5" name="Immagine 4">
          <a:extLst>
            <a:ext uri="{FF2B5EF4-FFF2-40B4-BE49-F238E27FC236}">
              <a16:creationId xmlns:a16="http://schemas.microsoft.com/office/drawing/2014/main" id="{866611FE-2E25-867F-108D-8186CC9C0B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34" y="115453"/>
          <a:ext cx="2405021" cy="5484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76200</xdr:rowOff>
    </xdr:from>
    <xdr:to>
      <xdr:col>7</xdr:col>
      <xdr:colOff>1485900</xdr:colOff>
      <xdr:row>1</xdr:row>
      <xdr:rowOff>752475</xdr:rowOff>
    </xdr:to>
    <xdr:sp macro="" textlink="">
      <xdr:nvSpPr>
        <xdr:cNvPr id="2" name="Rettangolo con angoli arrotondati 1">
          <a:extLst>
            <a:ext uri="{FF2B5EF4-FFF2-40B4-BE49-F238E27FC236}">
              <a16:creationId xmlns:a16="http://schemas.microsoft.com/office/drawing/2014/main" id="{447D500D-2DE2-428B-B40E-F8E8222C6F4B}"/>
            </a:ext>
          </a:extLst>
        </xdr:cNvPr>
        <xdr:cNvSpPr/>
      </xdr:nvSpPr>
      <xdr:spPr>
        <a:xfrm>
          <a:off x="171450" y="619125"/>
          <a:ext cx="11753850" cy="676275"/>
        </a:xfrm>
        <a:prstGeom prst="roundRect">
          <a:avLst/>
        </a:prstGeom>
        <a:noFill/>
        <a:ln w="31750"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495300</xdr:colOff>
      <xdr:row>32</xdr:row>
      <xdr:rowOff>46857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591300" cy="6142857"/>
        </a:xfrm>
        <a:prstGeom prst="rect">
          <a:avLst/>
        </a:prstGeom>
      </xdr:spPr>
    </xdr:pic>
    <xdr:clientData/>
  </xdr:twoCellAnchor>
  <xdr:twoCellAnchor>
    <xdr:from>
      <xdr:col>10</xdr:col>
      <xdr:colOff>285750</xdr:colOff>
      <xdr:row>0</xdr:row>
      <xdr:rowOff>71437</xdr:rowOff>
    </xdr:from>
    <xdr:to>
      <xdr:col>17</xdr:col>
      <xdr:colOff>238125</xdr:colOff>
      <xdr:row>24</xdr:row>
      <xdr:rowOff>85725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33</xdr:row>
      <xdr:rowOff>0</xdr:rowOff>
    </xdr:from>
    <xdr:to>
      <xdr:col>1</xdr:col>
      <xdr:colOff>304800</xdr:colOff>
      <xdr:row>34</xdr:row>
      <xdr:rowOff>66675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738F30EC-AAB1-4681-8A66-051A350684BC}"/>
            </a:ext>
          </a:extLst>
        </xdr:cNvPr>
        <xdr:cNvSpPr>
          <a:spLocks noChangeAspect="1" noChangeArrowheads="1"/>
        </xdr:cNvSpPr>
      </xdr:nvSpPr>
      <xdr:spPr bwMode="auto">
        <a:xfrm>
          <a:off x="1733550" y="70008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304800</xdr:colOff>
      <xdr:row>25</xdr:row>
      <xdr:rowOff>66675</xdr:rowOff>
    </xdr:to>
    <xdr:sp macro="" textlink="">
      <xdr:nvSpPr>
        <xdr:cNvPr id="5122" name="AutoShape 2">
          <a:extLst>
            <a:ext uri="{FF2B5EF4-FFF2-40B4-BE49-F238E27FC236}">
              <a16:creationId xmlns:a16="http://schemas.microsoft.com/office/drawing/2014/main" id="{67421E4D-C602-4989-A247-7F21FBE5C73A}"/>
            </a:ext>
          </a:extLst>
        </xdr:cNvPr>
        <xdr:cNvSpPr>
          <a:spLocks noChangeAspect="1" noChangeArrowheads="1"/>
        </xdr:cNvSpPr>
      </xdr:nvSpPr>
      <xdr:spPr bwMode="auto">
        <a:xfrm>
          <a:off x="1733550" y="52863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1790700</xdr:colOff>
      <xdr:row>22</xdr:row>
      <xdr:rowOff>88919</xdr:rowOff>
    </xdr:from>
    <xdr:to>
      <xdr:col>6</xdr:col>
      <xdr:colOff>480764</xdr:colOff>
      <xdr:row>39</xdr:row>
      <xdr:rowOff>646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AEEBE2DB-C694-46D4-83F3-EE9DF91F20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38600" y="5880119"/>
          <a:ext cx="7541964" cy="3905877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33</xdr:row>
      <xdr:rowOff>0</xdr:rowOff>
    </xdr:from>
    <xdr:ext cx="304800" cy="304800"/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B6A5207A-A9FA-4D11-8DCE-F1452E64CC5E}"/>
            </a:ext>
          </a:extLst>
        </xdr:cNvPr>
        <xdr:cNvSpPr>
          <a:spLocks noChangeAspect="1" noChangeArrowheads="1"/>
        </xdr:cNvSpPr>
      </xdr:nvSpPr>
      <xdr:spPr bwMode="auto">
        <a:xfrm>
          <a:off x="2143125" y="84772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35</xdr:row>
      <xdr:rowOff>0</xdr:rowOff>
    </xdr:from>
    <xdr:ext cx="304800" cy="301625"/>
    <xdr:sp macro="" textlink="">
      <xdr:nvSpPr>
        <xdr:cNvPr id="6" name="AutoShape 1">
          <a:extLst>
            <a:ext uri="{FF2B5EF4-FFF2-40B4-BE49-F238E27FC236}">
              <a16:creationId xmlns:a16="http://schemas.microsoft.com/office/drawing/2014/main" id="{E021677A-F3A9-46DC-ACBB-6056FA753DBD}"/>
            </a:ext>
          </a:extLst>
        </xdr:cNvPr>
        <xdr:cNvSpPr>
          <a:spLocks noChangeAspect="1" noChangeArrowheads="1"/>
        </xdr:cNvSpPr>
      </xdr:nvSpPr>
      <xdr:spPr bwMode="auto">
        <a:xfrm>
          <a:off x="2247900" y="8375650"/>
          <a:ext cx="304800" cy="301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35</xdr:row>
      <xdr:rowOff>0</xdr:rowOff>
    </xdr:from>
    <xdr:ext cx="304800" cy="304800"/>
    <xdr:sp macro="" textlink="">
      <xdr:nvSpPr>
        <xdr:cNvPr id="7" name="AutoShape 1">
          <a:extLst>
            <a:ext uri="{FF2B5EF4-FFF2-40B4-BE49-F238E27FC236}">
              <a16:creationId xmlns:a16="http://schemas.microsoft.com/office/drawing/2014/main" id="{ADCA9CC3-5F1D-456F-9B23-3236CF95F99A}"/>
            </a:ext>
          </a:extLst>
        </xdr:cNvPr>
        <xdr:cNvSpPr>
          <a:spLocks noChangeAspect="1" noChangeArrowheads="1"/>
        </xdr:cNvSpPr>
      </xdr:nvSpPr>
      <xdr:spPr bwMode="auto">
        <a:xfrm>
          <a:off x="0" y="8375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15</xdr:row>
      <xdr:rowOff>138111</xdr:rowOff>
    </xdr:from>
    <xdr:to>
      <xdr:col>2</xdr:col>
      <xdr:colOff>123825</xdr:colOff>
      <xdr:row>29</xdr:row>
      <xdr:rowOff>180974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32B520-F4B4-4529-A6E5-01AC7CFFE45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95250</xdr:colOff>
      <xdr:row>15</xdr:row>
      <xdr:rowOff>128586</xdr:rowOff>
    </xdr:from>
    <xdr:to>
      <xdr:col>7</xdr:col>
      <xdr:colOff>200025</xdr:colOff>
      <xdr:row>30</xdr:row>
      <xdr:rowOff>38099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1F43B7F-1B88-4A80-89F7-52A5D67A42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142875</xdr:colOff>
      <xdr:row>16</xdr:row>
      <xdr:rowOff>0</xdr:rowOff>
    </xdr:from>
    <xdr:to>
      <xdr:col>11</xdr:col>
      <xdr:colOff>1343025</xdr:colOff>
      <xdr:row>30</xdr:row>
      <xdr:rowOff>76200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02215F06-22D2-4516-AE05-2A88756B20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0</xdr:rowOff>
    </xdr:from>
    <xdr:to>
      <xdr:col>13</xdr:col>
      <xdr:colOff>47625</xdr:colOff>
      <xdr:row>21</xdr:row>
      <xdr:rowOff>52388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</xdr:colOff>
      <xdr:row>0</xdr:row>
      <xdr:rowOff>0</xdr:rowOff>
    </xdr:from>
    <xdr:to>
      <xdr:col>16</xdr:col>
      <xdr:colOff>152400</xdr:colOff>
      <xdr:row>23</xdr:row>
      <xdr:rowOff>142875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bicabreport.it/cruscotti-beneficiari/?pag=beneficiari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servizi.master-i.com/indice/cc.pdf" TargetMode="External"/><Relationship Id="rId7" Type="http://schemas.openxmlformats.org/officeDocument/2006/relationships/hyperlink" Target="https://abicabreport.it/agri-e-bio-statistica/" TargetMode="External"/><Relationship Id="rId12" Type="http://schemas.openxmlformats.org/officeDocument/2006/relationships/hyperlink" Target="https://servizi.master-i.com/indice/schagri.jpg" TargetMode="External"/><Relationship Id="rId2" Type="http://schemas.openxmlformats.org/officeDocument/2006/relationships/hyperlink" Target="https://servizi.master-i.com/indice/g.pdf" TargetMode="External"/><Relationship Id="rId1" Type="http://schemas.openxmlformats.org/officeDocument/2006/relationships/hyperlink" Target="https://servizi.master-i.com/indice/scarichi/800003386_2.xml" TargetMode="External"/><Relationship Id="rId6" Type="http://schemas.openxmlformats.org/officeDocument/2006/relationships/hyperlink" Target="file:///C:\Users\mvill\Downloads\SCORE.pdf" TargetMode="External"/><Relationship Id="rId11" Type="http://schemas.openxmlformats.org/officeDocument/2006/relationships/hyperlink" Target="file:///\\192.168.1.7\K\CERVED\20220601_Bilanci_sintetici\ul.xlsx" TargetMode="External"/><Relationship Id="rId5" Type="http://schemas.openxmlformats.org/officeDocument/2006/relationships/hyperlink" Target="https://app.powerbi.com/view?r=eyJrIjoiYzdlZGQyZmYtMzY5MS00YjYyLThhMzUtODA5NDFkOGJlMTY5IiwidCI6ImI1NGJhN2QxLWZhOWItNGY5Yi1iNGVkLTU1MDMwM2QwODUwYyIsImMiOjl9&amp;pageName=ReportSection65792297a5e4248b72cf" TargetMode="External"/><Relationship Id="rId10" Type="http://schemas.openxmlformats.org/officeDocument/2006/relationships/hyperlink" Target="file:///\\192.168.1.7\K\Presentazioni\Rischi.pptx" TargetMode="External"/><Relationship Id="rId4" Type="http://schemas.openxmlformats.org/officeDocument/2006/relationships/hyperlink" Target="https://servizi.master-i.com/indice/score.pdf" TargetMode="External"/><Relationship Id="rId9" Type="http://schemas.openxmlformats.org/officeDocument/2006/relationships/hyperlink" Target="https://app.powerbi.com/view?r=eyJrIjoiODFkM2Q3OTgtMTVhZC00OTFhLWFhYTYtZWZiOWE3ZjgzNDk1IiwidCI6ImI1NGJhN2QxLWZhOWItNGY5Yi1iNGVkLTU1MDMwM2QwODUwYyIsImMiOjl9&amp;pageName=ReportSection" TargetMode="External"/><Relationship Id="rId1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rna.gov.it/sites/PortaleRNA/it_IT/trasparenzat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8">
    <pageSetUpPr fitToPage="1"/>
  </sheetPr>
  <dimension ref="A1:E80"/>
  <sheetViews>
    <sheetView workbookViewId="0">
      <pane ySplit="1" topLeftCell="A75" activePane="bottomLeft" state="frozen"/>
      <selection pane="bottomLeft" activeCell="B27" sqref="B27"/>
    </sheetView>
  </sheetViews>
  <sheetFormatPr defaultRowHeight="15" outlineLevelRow="1"/>
  <cols>
    <col min="1" max="1" width="3.7109375" style="37" bestFit="1" customWidth="1"/>
    <col min="2" max="2" width="36.7109375" customWidth="1"/>
    <col min="3" max="3" width="42.5703125" customWidth="1"/>
    <col min="4" max="4" width="7.7109375" customWidth="1"/>
    <col min="5" max="5" width="34.5703125" style="5" bestFit="1" customWidth="1"/>
  </cols>
  <sheetData>
    <row r="1" spans="1:5" ht="53.25" customHeight="1">
      <c r="B1" s="31" t="s">
        <v>107</v>
      </c>
      <c r="C1" s="31" t="s">
        <v>105</v>
      </c>
      <c r="D1" s="31" t="s">
        <v>106</v>
      </c>
      <c r="E1" s="49" t="s">
        <v>108</v>
      </c>
    </row>
    <row r="2" spans="1:5">
      <c r="A2" s="66"/>
      <c r="B2" s="69" t="s">
        <v>35</v>
      </c>
      <c r="C2" s="84" t="s">
        <v>109</v>
      </c>
      <c r="D2" s="83">
        <v>1</v>
      </c>
      <c r="E2" s="54">
        <v>5467239</v>
      </c>
    </row>
    <row r="3" spans="1:5">
      <c r="A3" s="67"/>
      <c r="B3" s="57" t="s">
        <v>36</v>
      </c>
      <c r="C3" s="85"/>
      <c r="E3" s="51"/>
    </row>
    <row r="4" spans="1:5">
      <c r="A4" s="67"/>
      <c r="B4" s="57" t="s">
        <v>37</v>
      </c>
      <c r="C4" s="85"/>
      <c r="E4" s="51"/>
    </row>
    <row r="5" spans="1:5">
      <c r="A5" s="67"/>
      <c r="B5" s="57" t="s">
        <v>38</v>
      </c>
      <c r="C5" s="85"/>
      <c r="E5" s="51"/>
    </row>
    <row r="6" spans="1:5">
      <c r="A6" s="67"/>
      <c r="B6" s="57" t="s">
        <v>52</v>
      </c>
      <c r="C6" s="85"/>
      <c r="E6" s="51"/>
    </row>
    <row r="7" spans="1:5">
      <c r="A7" s="67"/>
      <c r="B7" s="57" t="s">
        <v>66</v>
      </c>
      <c r="C7" s="85"/>
      <c r="E7" s="51"/>
    </row>
    <row r="8" spans="1:5">
      <c r="A8" s="68"/>
      <c r="B8" s="57" t="s">
        <v>67</v>
      </c>
      <c r="C8" s="85"/>
      <c r="E8" s="51"/>
    </row>
    <row r="9" spans="1:5">
      <c r="A9" s="260" t="s">
        <v>642</v>
      </c>
      <c r="B9" s="56" t="s">
        <v>39</v>
      </c>
      <c r="C9" s="84"/>
      <c r="D9" s="83">
        <v>1</v>
      </c>
      <c r="E9" s="54"/>
    </row>
    <row r="10" spans="1:5">
      <c r="A10" s="261"/>
      <c r="B10" s="57" t="s">
        <v>40</v>
      </c>
      <c r="C10" s="85"/>
      <c r="E10" s="51"/>
    </row>
    <row r="11" spans="1:5">
      <c r="A11" s="261"/>
      <c r="B11" s="57" t="s">
        <v>41</v>
      </c>
      <c r="C11" s="85"/>
      <c r="E11" s="51"/>
    </row>
    <row r="12" spans="1:5">
      <c r="A12" s="261"/>
      <c r="B12" s="57" t="s">
        <v>42</v>
      </c>
      <c r="C12" s="85"/>
      <c r="E12" s="51"/>
    </row>
    <row r="13" spans="1:5">
      <c r="A13" s="261"/>
      <c r="B13" s="57" t="s">
        <v>43</v>
      </c>
      <c r="C13" s="85"/>
      <c r="E13" s="51"/>
    </row>
    <row r="14" spans="1:5">
      <c r="A14" s="261"/>
      <c r="B14" s="57" t="s">
        <v>44</v>
      </c>
      <c r="C14" s="85"/>
      <c r="E14" s="51" t="s">
        <v>137</v>
      </c>
    </row>
    <row r="15" spans="1:5">
      <c r="A15" s="261"/>
      <c r="B15" s="57" t="s">
        <v>45</v>
      </c>
      <c r="C15" s="85"/>
      <c r="E15" s="51"/>
    </row>
    <row r="16" spans="1:5">
      <c r="A16" s="261"/>
      <c r="B16" s="57" t="s">
        <v>47</v>
      </c>
      <c r="C16" s="85"/>
      <c r="E16" s="51"/>
    </row>
    <row r="17" spans="1:5">
      <c r="A17" s="262"/>
      <c r="B17" s="57" t="s">
        <v>53</v>
      </c>
      <c r="C17" s="85"/>
      <c r="D17" s="58">
        <v>0.5</v>
      </c>
      <c r="E17" s="51" t="s">
        <v>643</v>
      </c>
    </row>
    <row r="18" spans="1:5">
      <c r="A18" s="262"/>
      <c r="B18" s="65" t="s">
        <v>54</v>
      </c>
      <c r="C18" s="86"/>
      <c r="D18" s="47"/>
      <c r="E18" s="52"/>
    </row>
    <row r="19" spans="1:5" hidden="1" outlineLevel="1">
      <c r="A19" s="262"/>
      <c r="B19" s="57" t="s">
        <v>55</v>
      </c>
      <c r="C19" s="85"/>
      <c r="E19" s="51"/>
    </row>
    <row r="20" spans="1:5" hidden="1" outlineLevel="1">
      <c r="A20" s="262"/>
      <c r="B20" s="57" t="s">
        <v>56</v>
      </c>
      <c r="C20" s="85"/>
      <c r="E20" s="51"/>
    </row>
    <row r="21" spans="1:5" hidden="1" outlineLevel="1">
      <c r="A21" s="262"/>
      <c r="B21" s="57" t="s">
        <v>57</v>
      </c>
      <c r="C21" s="85"/>
      <c r="E21" s="51"/>
    </row>
    <row r="22" spans="1:5" hidden="1" outlineLevel="1">
      <c r="A22" s="262"/>
      <c r="B22" s="57" t="s">
        <v>58</v>
      </c>
      <c r="C22" s="85"/>
      <c r="E22" s="51"/>
    </row>
    <row r="23" spans="1:5" hidden="1" outlineLevel="1">
      <c r="A23" s="263"/>
      <c r="B23" s="65" t="s">
        <v>59</v>
      </c>
      <c r="C23" s="86"/>
      <c r="D23" s="47"/>
      <c r="E23" s="52"/>
    </row>
    <row r="24" spans="1:5" collapsed="1">
      <c r="A24" s="257" t="s">
        <v>641</v>
      </c>
      <c r="B24" s="56" t="s">
        <v>60</v>
      </c>
      <c r="C24" s="84"/>
      <c r="D24" s="82">
        <v>0.97</v>
      </c>
      <c r="E24" s="54" t="s">
        <v>643</v>
      </c>
    </row>
    <row r="25" spans="1:5">
      <c r="A25" s="258"/>
      <c r="B25" s="57" t="s">
        <v>61</v>
      </c>
      <c r="C25" s="85"/>
      <c r="E25" s="51"/>
    </row>
    <row r="26" spans="1:5">
      <c r="A26" s="258"/>
      <c r="B26" s="57" t="s">
        <v>62</v>
      </c>
      <c r="C26" s="85"/>
      <c r="E26" s="51"/>
    </row>
    <row r="27" spans="1:5">
      <c r="A27" s="258"/>
      <c r="B27" s="57" t="s">
        <v>63</v>
      </c>
      <c r="C27" s="85"/>
      <c r="E27" s="51"/>
    </row>
    <row r="28" spans="1:5">
      <c r="A28" s="258"/>
      <c r="B28" s="57" t="s">
        <v>64</v>
      </c>
      <c r="C28" s="85"/>
      <c r="E28" s="51"/>
    </row>
    <row r="29" spans="1:5">
      <c r="A29" s="259"/>
      <c r="B29" s="65" t="s">
        <v>65</v>
      </c>
      <c r="C29" s="86"/>
      <c r="D29" s="47"/>
      <c r="E29" s="52"/>
    </row>
    <row r="30" spans="1:5">
      <c r="A30" s="264" t="s">
        <v>645</v>
      </c>
      <c r="B30" s="45" t="s">
        <v>34</v>
      </c>
      <c r="C30" s="85"/>
      <c r="D30" s="58">
        <v>0.5</v>
      </c>
      <c r="E30" s="51"/>
    </row>
    <row r="31" spans="1:5" collapsed="1">
      <c r="A31" s="265"/>
      <c r="B31" s="45" t="s">
        <v>8</v>
      </c>
      <c r="C31" s="85"/>
      <c r="D31" s="58">
        <f>Tabelle!B11</f>
        <v>0.99857569789797007</v>
      </c>
      <c r="E31" s="51" t="s">
        <v>643</v>
      </c>
    </row>
    <row r="32" spans="1:5">
      <c r="A32" s="265"/>
      <c r="B32" s="45" t="s">
        <v>46</v>
      </c>
      <c r="C32" s="85"/>
      <c r="E32" s="51"/>
    </row>
    <row r="33" spans="1:5">
      <c r="A33" s="265"/>
      <c r="B33" s="45" t="s">
        <v>9</v>
      </c>
      <c r="C33" s="85" t="s">
        <v>110</v>
      </c>
      <c r="D33" s="58">
        <v>0.37</v>
      </c>
      <c r="E33" s="51" t="s">
        <v>643</v>
      </c>
    </row>
    <row r="34" spans="1:5">
      <c r="A34" s="265"/>
      <c r="B34" s="45" t="s">
        <v>10</v>
      </c>
      <c r="C34" s="85"/>
      <c r="E34" s="51"/>
    </row>
    <row r="35" spans="1:5">
      <c r="A35" s="265"/>
      <c r="B35" s="45" t="s">
        <v>22</v>
      </c>
      <c r="C35" s="85" t="s">
        <v>110</v>
      </c>
      <c r="D35" s="58">
        <v>0.72</v>
      </c>
      <c r="E35" s="51" t="s">
        <v>643</v>
      </c>
    </row>
    <row r="36" spans="1:5">
      <c r="A36" s="266"/>
      <c r="B36" s="45" t="s">
        <v>23</v>
      </c>
      <c r="C36" s="85"/>
      <c r="E36" s="51"/>
    </row>
    <row r="37" spans="1:5">
      <c r="A37" s="260" t="s">
        <v>237</v>
      </c>
      <c r="B37" s="42" t="s">
        <v>68</v>
      </c>
      <c r="C37" s="84" t="s">
        <v>4</v>
      </c>
      <c r="D37" s="53">
        <v>0.94247301504981307</v>
      </c>
      <c r="E37" s="54"/>
    </row>
    <row r="38" spans="1:5">
      <c r="A38" s="261"/>
      <c r="B38" s="45" t="s">
        <v>69</v>
      </c>
      <c r="C38" s="85" t="s">
        <v>4</v>
      </c>
      <c r="D38" s="55">
        <v>1</v>
      </c>
      <c r="E38" s="51" t="s">
        <v>113</v>
      </c>
    </row>
    <row r="39" spans="1:5">
      <c r="A39" s="261"/>
      <c r="B39" s="45" t="s">
        <v>70</v>
      </c>
      <c r="C39" s="89">
        <v>2016</v>
      </c>
      <c r="D39" s="90">
        <v>2.5191671627653969E-2</v>
      </c>
      <c r="E39" s="91">
        <v>26490</v>
      </c>
    </row>
    <row r="40" spans="1:5">
      <c r="A40" s="261"/>
      <c r="B40" s="45" t="s">
        <v>71</v>
      </c>
      <c r="C40" s="92">
        <v>2017</v>
      </c>
      <c r="D40" s="87">
        <v>3.6793725000903436E-2</v>
      </c>
      <c r="E40" s="88">
        <v>38690</v>
      </c>
    </row>
    <row r="41" spans="1:5">
      <c r="A41" s="261"/>
      <c r="B41" s="45" t="s">
        <v>72</v>
      </c>
      <c r="C41" s="92">
        <v>2018</v>
      </c>
      <c r="D41" s="87">
        <v>0.15851543168197441</v>
      </c>
      <c r="E41" s="88">
        <v>166685</v>
      </c>
    </row>
    <row r="42" spans="1:5">
      <c r="A42" s="261"/>
      <c r="B42" s="45" t="s">
        <v>73</v>
      </c>
      <c r="C42" s="96">
        <v>2019</v>
      </c>
      <c r="D42" s="97">
        <v>0.70325941620749799</v>
      </c>
      <c r="E42" s="98">
        <v>739504</v>
      </c>
    </row>
    <row r="43" spans="1:5">
      <c r="A43" s="261"/>
      <c r="B43" s="45" t="s">
        <v>74</v>
      </c>
      <c r="C43" s="93">
        <v>2020</v>
      </c>
      <c r="D43" s="94">
        <v>1.9162407825489901E-3</v>
      </c>
      <c r="E43" s="95">
        <v>2015</v>
      </c>
    </row>
    <row r="44" spans="1:5">
      <c r="A44" s="261"/>
      <c r="B44" s="45" t="s">
        <v>75</v>
      </c>
      <c r="C44" s="85"/>
      <c r="E44" s="51"/>
    </row>
    <row r="45" spans="1:5">
      <c r="A45" s="261"/>
      <c r="B45" s="45" t="s">
        <v>76</v>
      </c>
      <c r="C45" s="85"/>
      <c r="E45" s="51"/>
    </row>
    <row r="46" spans="1:5">
      <c r="A46" s="261"/>
      <c r="B46" s="45" t="s">
        <v>77</v>
      </c>
      <c r="C46" s="85"/>
      <c r="E46" s="51"/>
    </row>
    <row r="47" spans="1:5">
      <c r="A47" s="261"/>
      <c r="B47" s="45" t="s">
        <v>78</v>
      </c>
      <c r="C47" s="85"/>
      <c r="E47" s="51"/>
    </row>
    <row r="48" spans="1:5">
      <c r="A48" s="261"/>
      <c r="B48" s="45" t="s">
        <v>99</v>
      </c>
      <c r="C48" s="85"/>
      <c r="E48" s="51" t="s">
        <v>114</v>
      </c>
    </row>
    <row r="49" spans="1:5">
      <c r="A49" s="261"/>
      <c r="B49" s="45" t="s">
        <v>100</v>
      </c>
      <c r="C49" s="85"/>
      <c r="E49" s="51"/>
    </row>
    <row r="50" spans="1:5">
      <c r="A50" s="261"/>
      <c r="B50" s="45" t="s">
        <v>101</v>
      </c>
      <c r="C50" s="85"/>
      <c r="E50" s="51"/>
    </row>
    <row r="51" spans="1:5">
      <c r="A51" s="261"/>
      <c r="B51" s="42" t="s">
        <v>90</v>
      </c>
      <c r="C51" s="84"/>
      <c r="D51" s="44">
        <v>0.03</v>
      </c>
      <c r="E51" s="50" t="s">
        <v>112</v>
      </c>
    </row>
    <row r="52" spans="1:5">
      <c r="A52" s="261"/>
      <c r="B52" s="45" t="s">
        <v>95</v>
      </c>
      <c r="C52" s="85"/>
      <c r="E52" s="51"/>
    </row>
    <row r="53" spans="1:5">
      <c r="A53" s="261"/>
      <c r="B53" s="45" t="s">
        <v>94</v>
      </c>
      <c r="C53" s="85"/>
      <c r="E53" s="51"/>
    </row>
    <row r="54" spans="1:5">
      <c r="A54" s="267"/>
      <c r="B54" s="46" t="s">
        <v>96</v>
      </c>
      <c r="C54" s="86"/>
      <c r="D54" s="47"/>
      <c r="E54" s="52"/>
    </row>
    <row r="55" spans="1:5">
      <c r="A55" s="257" t="s">
        <v>238</v>
      </c>
      <c r="B55" s="76" t="s">
        <v>79</v>
      </c>
      <c r="C55" s="84" t="s">
        <v>137</v>
      </c>
      <c r="D55" s="44">
        <v>1</v>
      </c>
      <c r="E55" s="50" t="s">
        <v>111</v>
      </c>
    </row>
    <row r="56" spans="1:5">
      <c r="A56" s="258"/>
      <c r="B56" s="70" t="s">
        <v>80</v>
      </c>
      <c r="C56" s="85"/>
      <c r="E56" s="51"/>
    </row>
    <row r="57" spans="1:5">
      <c r="A57" s="258"/>
      <c r="B57" s="70" t="s">
        <v>81</v>
      </c>
      <c r="C57" s="85"/>
      <c r="E57" s="51"/>
    </row>
    <row r="58" spans="1:5">
      <c r="A58" s="258"/>
      <c r="B58" s="45" t="s">
        <v>82</v>
      </c>
      <c r="C58" s="85"/>
      <c r="D58" s="71">
        <v>0.92</v>
      </c>
      <c r="E58" s="72" t="s">
        <v>112</v>
      </c>
    </row>
    <row r="59" spans="1:5">
      <c r="A59" s="258"/>
      <c r="B59" s="45" t="s">
        <v>83</v>
      </c>
      <c r="C59" s="85"/>
      <c r="E59" s="51"/>
    </row>
    <row r="60" spans="1:5">
      <c r="A60" s="258"/>
      <c r="B60" s="45" t="s">
        <v>84</v>
      </c>
      <c r="C60" s="85"/>
      <c r="E60" s="51"/>
    </row>
    <row r="61" spans="1:5">
      <c r="A61" s="258"/>
      <c r="B61" s="73" t="s">
        <v>85</v>
      </c>
      <c r="C61" s="85"/>
      <c r="D61" s="71">
        <v>0.32</v>
      </c>
      <c r="E61" s="72" t="s">
        <v>112</v>
      </c>
    </row>
    <row r="62" spans="1:5">
      <c r="A62" s="258"/>
      <c r="B62" s="73" t="s">
        <v>86</v>
      </c>
      <c r="C62" s="85"/>
      <c r="E62" s="51" t="s">
        <v>138</v>
      </c>
    </row>
    <row r="63" spans="1:5">
      <c r="A63" s="259"/>
      <c r="B63" s="77" t="s">
        <v>87</v>
      </c>
      <c r="C63" s="86"/>
      <c r="D63" s="47"/>
      <c r="E63" s="52"/>
    </row>
    <row r="64" spans="1:5">
      <c r="A64" s="257" t="s">
        <v>644</v>
      </c>
      <c r="B64" s="78" t="s">
        <v>88</v>
      </c>
      <c r="C64" s="84"/>
      <c r="D64" s="44">
        <v>1</v>
      </c>
      <c r="E64" s="50" t="s">
        <v>112</v>
      </c>
    </row>
    <row r="65" spans="1:5">
      <c r="A65" s="258"/>
      <c r="B65" s="74" t="s">
        <v>97</v>
      </c>
      <c r="C65" s="85"/>
      <c r="E65" s="51"/>
    </row>
    <row r="66" spans="1:5">
      <c r="A66" s="258"/>
      <c r="B66" s="74" t="s">
        <v>98</v>
      </c>
      <c r="C66" s="85"/>
      <c r="E66" s="51"/>
    </row>
    <row r="67" spans="1:5">
      <c r="A67" s="259"/>
      <c r="B67" s="75" t="s">
        <v>92</v>
      </c>
      <c r="C67" s="85"/>
      <c r="D67" s="71">
        <v>0.76</v>
      </c>
      <c r="E67" s="72" t="s">
        <v>112</v>
      </c>
    </row>
    <row r="68" spans="1:5">
      <c r="B68" s="79" t="s">
        <v>235</v>
      </c>
      <c r="C68" s="86"/>
      <c r="D68" s="80">
        <v>6.8999999999999999E-3</v>
      </c>
      <c r="E68" s="81" t="s">
        <v>112</v>
      </c>
    </row>
    <row r="69" spans="1:5" ht="21" customHeight="1">
      <c r="A69" s="257" t="s">
        <v>139</v>
      </c>
      <c r="B69" s="57" t="s">
        <v>89</v>
      </c>
      <c r="C69" s="85"/>
      <c r="D69" s="71">
        <v>0.91</v>
      </c>
      <c r="E69" s="72" t="s">
        <v>112</v>
      </c>
    </row>
    <row r="70" spans="1:5" ht="21" customHeight="1">
      <c r="A70" s="258"/>
      <c r="B70" s="57" t="s">
        <v>93</v>
      </c>
      <c r="C70" s="85"/>
      <c r="E70" s="51"/>
    </row>
    <row r="71" spans="1:5" ht="21" customHeight="1">
      <c r="A71" s="259"/>
      <c r="B71" s="57" t="s">
        <v>48</v>
      </c>
      <c r="C71" s="85"/>
      <c r="E71" s="51"/>
    </row>
    <row r="72" spans="1:5">
      <c r="B72" s="56" t="s">
        <v>49</v>
      </c>
      <c r="C72" s="84"/>
      <c r="D72" s="43"/>
      <c r="E72" s="54"/>
    </row>
    <row r="73" spans="1:5">
      <c r="B73" s="57" t="s">
        <v>50</v>
      </c>
      <c r="C73" s="85"/>
      <c r="E73" s="51"/>
    </row>
    <row r="74" spans="1:5">
      <c r="B74" s="65" t="s">
        <v>51</v>
      </c>
      <c r="C74" s="86"/>
      <c r="D74" s="47"/>
      <c r="E74" s="52"/>
    </row>
    <row r="75" spans="1:5">
      <c r="A75" s="257" t="s">
        <v>647</v>
      </c>
      <c r="B75" s="57" t="s">
        <v>102</v>
      </c>
      <c r="C75" s="85" t="s">
        <v>239</v>
      </c>
      <c r="E75" s="51">
        <v>75000</v>
      </c>
    </row>
    <row r="76" spans="1:5">
      <c r="A76" s="258"/>
      <c r="B76" s="57" t="s">
        <v>103</v>
      </c>
      <c r="C76" s="85" t="s">
        <v>239</v>
      </c>
      <c r="E76" s="51">
        <v>75000</v>
      </c>
    </row>
    <row r="77" spans="1:5">
      <c r="A77" s="258"/>
      <c r="B77" s="57" t="s">
        <v>236</v>
      </c>
      <c r="C77" s="85" t="s">
        <v>239</v>
      </c>
      <c r="E77" s="51">
        <v>75000</v>
      </c>
    </row>
    <row r="78" spans="1:5">
      <c r="A78" s="258"/>
      <c r="B78" s="57" t="s">
        <v>104</v>
      </c>
      <c r="C78" s="85" t="s">
        <v>239</v>
      </c>
      <c r="E78" s="51">
        <v>75000</v>
      </c>
    </row>
    <row r="79" spans="1:5">
      <c r="A79" s="258"/>
      <c r="B79" s="57" t="s">
        <v>240</v>
      </c>
      <c r="C79" s="85" t="s">
        <v>239</v>
      </c>
      <c r="E79" s="51">
        <v>5200</v>
      </c>
    </row>
    <row r="80" spans="1:5">
      <c r="A80" s="259"/>
      <c r="B80" s="65" t="s">
        <v>646</v>
      </c>
      <c r="C80" s="86" t="s">
        <v>239</v>
      </c>
      <c r="D80" s="47"/>
      <c r="E80" s="52">
        <v>10000</v>
      </c>
    </row>
  </sheetData>
  <mergeCells count="8">
    <mergeCell ref="A69:A71"/>
    <mergeCell ref="A75:A80"/>
    <mergeCell ref="A9:A23"/>
    <mergeCell ref="A24:A29"/>
    <mergeCell ref="A30:A36"/>
    <mergeCell ref="A37:A54"/>
    <mergeCell ref="A55:A63"/>
    <mergeCell ref="A64:A67"/>
  </mergeCells>
  <pageMargins left="0.11811023622047245" right="0.11811023622047245" top="0.15748031496062992" bottom="0.15748031496062992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oglio3"/>
  <dimension ref="A1:C6"/>
  <sheetViews>
    <sheetView workbookViewId="0">
      <selection activeCell="B1" sqref="B1"/>
    </sheetView>
  </sheetViews>
  <sheetFormatPr defaultRowHeight="15"/>
  <cols>
    <col min="1" max="1" width="17.5703125" bestFit="1" customWidth="1"/>
    <col min="2" max="2" width="13.28515625" bestFit="1" customWidth="1"/>
  </cols>
  <sheetData>
    <row r="1" spans="1:3">
      <c r="A1" t="s">
        <v>91</v>
      </c>
      <c r="B1" t="s">
        <v>92</v>
      </c>
    </row>
    <row r="2" spans="1:3">
      <c r="A2" t="s">
        <v>115</v>
      </c>
      <c r="B2" s="5">
        <v>246546</v>
      </c>
      <c r="C2" s="32">
        <f>+B2/$B$6</f>
        <v>0.24110404069741856</v>
      </c>
    </row>
    <row r="3" spans="1:3">
      <c r="A3" t="s">
        <v>116</v>
      </c>
      <c r="B3" s="5">
        <v>404895</v>
      </c>
      <c r="C3" s="32">
        <f t="shared" ref="C3:C5" si="0">+B3/$B$6</f>
        <v>0.39595783569062687</v>
      </c>
    </row>
    <row r="4" spans="1:3">
      <c r="A4" t="s">
        <v>117</v>
      </c>
      <c r="B4" s="5">
        <v>137072</v>
      </c>
      <c r="C4" s="32">
        <f t="shared" si="0"/>
        <v>0.13404643785125922</v>
      </c>
    </row>
    <row r="5" spans="1:3">
      <c r="A5" t="s">
        <v>118</v>
      </c>
      <c r="B5" s="5">
        <v>234058</v>
      </c>
      <c r="C5" s="32">
        <f t="shared" si="0"/>
        <v>0.22889168576069535</v>
      </c>
    </row>
    <row r="6" spans="1:3">
      <c r="A6" t="s">
        <v>4</v>
      </c>
      <c r="B6" s="5">
        <f>SUM(B2:B5)</f>
        <v>1022571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Foglio5"/>
  <dimension ref="A1:C11"/>
  <sheetViews>
    <sheetView workbookViewId="0">
      <selection activeCell="G29" sqref="G29"/>
    </sheetView>
  </sheetViews>
  <sheetFormatPr defaultRowHeight="15"/>
  <cols>
    <col min="1" max="1" width="17.5703125" bestFit="1" customWidth="1"/>
    <col min="2" max="2" width="13.28515625" bestFit="1" customWidth="1"/>
  </cols>
  <sheetData>
    <row r="1" spans="1:3">
      <c r="A1" t="s">
        <v>126</v>
      </c>
      <c r="B1" t="s">
        <v>127</v>
      </c>
    </row>
    <row r="2" spans="1:3">
      <c r="A2" t="s">
        <v>128</v>
      </c>
      <c r="B2">
        <v>7</v>
      </c>
      <c r="C2" s="32">
        <f>+B2/$B$11</f>
        <v>6.8796068796068799E-6</v>
      </c>
    </row>
    <row r="3" spans="1:3">
      <c r="A3" t="s">
        <v>129</v>
      </c>
      <c r="B3">
        <v>5594</v>
      </c>
      <c r="C3" s="32">
        <f t="shared" ref="C3:C10" si="0">+B3/$B$11</f>
        <v>5.4977886977886975E-3</v>
      </c>
    </row>
    <row r="4" spans="1:3">
      <c r="A4" t="s">
        <v>130</v>
      </c>
      <c r="B4">
        <v>151170</v>
      </c>
      <c r="C4" s="32">
        <f t="shared" si="0"/>
        <v>0.14857002457002458</v>
      </c>
    </row>
    <row r="5" spans="1:3">
      <c r="A5" t="s">
        <v>131</v>
      </c>
      <c r="B5">
        <v>172055</v>
      </c>
      <c r="C5" s="32">
        <f t="shared" si="0"/>
        <v>0.16909582309582311</v>
      </c>
    </row>
    <row r="6" spans="1:3">
      <c r="A6" t="s">
        <v>132</v>
      </c>
      <c r="B6">
        <v>197361</v>
      </c>
      <c r="C6" s="32">
        <f t="shared" si="0"/>
        <v>0.19396658476658477</v>
      </c>
    </row>
    <row r="7" spans="1:3">
      <c r="A7" t="s">
        <v>134</v>
      </c>
      <c r="B7">
        <v>235912</v>
      </c>
      <c r="C7" s="32">
        <f t="shared" si="0"/>
        <v>0.23185454545454545</v>
      </c>
    </row>
    <row r="8" spans="1:3">
      <c r="A8" t="s">
        <v>133</v>
      </c>
      <c r="B8">
        <v>201311</v>
      </c>
      <c r="C8" s="32">
        <f t="shared" si="0"/>
        <v>0.19784864864864865</v>
      </c>
    </row>
    <row r="9" spans="1:3">
      <c r="A9" t="s">
        <v>135</v>
      </c>
      <c r="B9">
        <v>52936</v>
      </c>
      <c r="C9" s="32">
        <f t="shared" si="0"/>
        <v>5.2025552825552823E-2</v>
      </c>
    </row>
    <row r="10" spans="1:3">
      <c r="A10" t="s">
        <v>136</v>
      </c>
      <c r="B10">
        <v>1154</v>
      </c>
      <c r="C10" s="32">
        <f t="shared" si="0"/>
        <v>1.1341523341523341E-3</v>
      </c>
    </row>
    <row r="11" spans="1:3">
      <c r="A11" t="s">
        <v>4</v>
      </c>
      <c r="B11" s="5">
        <f>SUM(B2:B10)</f>
        <v>1017500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Foglio7"/>
  <dimension ref="A1:L239"/>
  <sheetViews>
    <sheetView workbookViewId="0">
      <pane ySplit="1" topLeftCell="A2" activePane="bottomLeft" state="frozen"/>
      <selection pane="bottomLeft" activeCell="H19" sqref="H19"/>
    </sheetView>
  </sheetViews>
  <sheetFormatPr defaultColWidth="9.140625" defaultRowHeight="15"/>
  <cols>
    <col min="1" max="1" width="64.85546875" style="61" bestFit="1" customWidth="1"/>
    <col min="2" max="4" width="15.28515625" style="61" customWidth="1"/>
    <col min="5" max="16384" width="9.140625" style="61"/>
  </cols>
  <sheetData>
    <row r="1" spans="1:12" ht="77.25" customHeight="1">
      <c r="A1" s="59" t="s">
        <v>241</v>
      </c>
      <c r="B1" s="60" t="s">
        <v>242</v>
      </c>
      <c r="C1" s="60" t="s">
        <v>243</v>
      </c>
      <c r="D1" s="60" t="s">
        <v>244</v>
      </c>
      <c r="H1" s="48" t="s">
        <v>144</v>
      </c>
      <c r="I1"/>
      <c r="J1"/>
      <c r="K1" s="5"/>
      <c r="L1"/>
    </row>
    <row r="2" spans="1:12">
      <c r="A2" s="62" t="s">
        <v>245</v>
      </c>
      <c r="B2" s="63" t="s">
        <v>242</v>
      </c>
      <c r="C2" s="63" t="s">
        <v>243</v>
      </c>
      <c r="D2" s="63" t="s">
        <v>244</v>
      </c>
      <c r="H2" s="40" t="s">
        <v>143</v>
      </c>
      <c r="I2" s="39">
        <v>587880</v>
      </c>
      <c r="J2"/>
      <c r="K2" s="5"/>
      <c r="L2"/>
    </row>
    <row r="3" spans="1:12">
      <c r="A3" s="62" t="s">
        <v>246</v>
      </c>
      <c r="B3" s="62" t="s">
        <v>247</v>
      </c>
      <c r="C3" s="62" t="s">
        <v>247</v>
      </c>
      <c r="D3" s="62" t="s">
        <v>247</v>
      </c>
      <c r="H3" s="40" t="s">
        <v>142</v>
      </c>
      <c r="I3" s="38">
        <v>766334</v>
      </c>
      <c r="J3"/>
      <c r="K3" s="5"/>
      <c r="L3"/>
    </row>
    <row r="4" spans="1:12">
      <c r="A4" s="62" t="s">
        <v>248</v>
      </c>
      <c r="B4" s="62" t="s">
        <v>249</v>
      </c>
      <c r="C4" s="62" t="s">
        <v>249</v>
      </c>
      <c r="D4" s="62" t="s">
        <v>249</v>
      </c>
      <c r="H4" s="40" t="s">
        <v>141</v>
      </c>
      <c r="I4" s="38">
        <v>929206</v>
      </c>
      <c r="J4"/>
      <c r="K4" s="5"/>
      <c r="L4"/>
    </row>
    <row r="5" spans="1:12">
      <c r="A5" s="64" t="s">
        <v>250</v>
      </c>
      <c r="B5" s="63" t="s">
        <v>251</v>
      </c>
      <c r="C5" s="63" t="s">
        <v>251</v>
      </c>
      <c r="D5" s="63" t="s">
        <v>251</v>
      </c>
      <c r="H5" s="40" t="s">
        <v>140</v>
      </c>
      <c r="I5" s="38">
        <v>966138</v>
      </c>
      <c r="J5"/>
      <c r="K5" s="5"/>
      <c r="L5"/>
    </row>
    <row r="6" spans="1:12">
      <c r="A6" s="62" t="s">
        <v>252</v>
      </c>
      <c r="B6" s="63" t="s">
        <v>251</v>
      </c>
      <c r="C6" s="63" t="s">
        <v>251</v>
      </c>
      <c r="D6" s="63" t="s">
        <v>251</v>
      </c>
    </row>
    <row r="7" spans="1:12">
      <c r="A7" s="64" t="s">
        <v>253</v>
      </c>
      <c r="B7" s="63" t="s">
        <v>254</v>
      </c>
      <c r="C7" s="63" t="s">
        <v>255</v>
      </c>
      <c r="D7" s="63" t="s">
        <v>256</v>
      </c>
    </row>
    <row r="8" spans="1:12">
      <c r="A8" s="62" t="s">
        <v>257</v>
      </c>
      <c r="B8" s="63" t="s">
        <v>258</v>
      </c>
      <c r="C8" s="63" t="s">
        <v>259</v>
      </c>
      <c r="D8" s="63" t="s">
        <v>260</v>
      </c>
    </row>
    <row r="9" spans="1:12">
      <c r="A9" s="62" t="s">
        <v>261</v>
      </c>
      <c r="B9" s="62"/>
      <c r="C9" s="62"/>
      <c r="D9" s="62"/>
    </row>
    <row r="10" spans="1:12">
      <c r="A10" s="62" t="s">
        <v>262</v>
      </c>
      <c r="B10" s="62"/>
      <c r="C10" s="62"/>
      <c r="D10" s="62"/>
    </row>
    <row r="11" spans="1:12">
      <c r="A11" s="62" t="s">
        <v>263</v>
      </c>
      <c r="B11" s="62"/>
      <c r="C11" s="62"/>
      <c r="D11" s="62"/>
    </row>
    <row r="12" spans="1:12">
      <c r="A12" s="62" t="s">
        <v>264</v>
      </c>
      <c r="B12" s="62"/>
      <c r="C12" s="62"/>
      <c r="D12" s="62"/>
    </row>
    <row r="13" spans="1:12">
      <c r="A13" s="62" t="s">
        <v>265</v>
      </c>
      <c r="B13" s="62"/>
      <c r="C13" s="62"/>
      <c r="D13" s="62"/>
    </row>
    <row r="14" spans="1:12">
      <c r="A14" s="62" t="s">
        <v>266</v>
      </c>
      <c r="B14" s="62"/>
      <c r="C14" s="62"/>
      <c r="D14" s="62"/>
    </row>
    <row r="15" spans="1:12">
      <c r="A15" s="62" t="s">
        <v>267</v>
      </c>
      <c r="B15" s="62"/>
      <c r="C15" s="62"/>
      <c r="D15" s="62"/>
    </row>
    <row r="16" spans="1:12">
      <c r="A16" s="62" t="s">
        <v>268</v>
      </c>
      <c r="B16" s="62"/>
      <c r="C16" s="62"/>
      <c r="D16" s="62"/>
    </row>
    <row r="17" spans="1:4">
      <c r="A17" s="62" t="s">
        <v>269</v>
      </c>
      <c r="B17" s="62"/>
      <c r="C17" s="62"/>
      <c r="D17" s="62"/>
    </row>
    <row r="18" spans="1:4">
      <c r="A18" s="62" t="s">
        <v>270</v>
      </c>
      <c r="B18" s="63" t="s">
        <v>271</v>
      </c>
      <c r="C18" s="63" t="s">
        <v>272</v>
      </c>
      <c r="D18" s="63" t="s">
        <v>273</v>
      </c>
    </row>
    <row r="19" spans="1:4">
      <c r="A19" s="62" t="s">
        <v>274</v>
      </c>
      <c r="B19" s="63" t="s">
        <v>275</v>
      </c>
      <c r="C19" s="63" t="s">
        <v>276</v>
      </c>
      <c r="D19" s="63" t="s">
        <v>277</v>
      </c>
    </row>
    <row r="20" spans="1:4">
      <c r="A20" s="62" t="s">
        <v>278</v>
      </c>
      <c r="B20" s="62"/>
      <c r="C20" s="62"/>
      <c r="D20" s="62"/>
    </row>
    <row r="21" spans="1:4">
      <c r="A21" s="62" t="s">
        <v>279</v>
      </c>
      <c r="B21" s="62"/>
      <c r="C21" s="62"/>
      <c r="D21" s="62"/>
    </row>
    <row r="22" spans="1:4">
      <c r="A22" s="62" t="s">
        <v>280</v>
      </c>
      <c r="B22" s="62"/>
      <c r="C22" s="62"/>
      <c r="D22" s="62"/>
    </row>
    <row r="23" spans="1:4">
      <c r="A23" s="62" t="s">
        <v>281</v>
      </c>
      <c r="B23" s="62"/>
      <c r="C23" s="62"/>
      <c r="D23" s="62"/>
    </row>
    <row r="24" spans="1:4">
      <c r="A24" s="62" t="s">
        <v>282</v>
      </c>
      <c r="B24" s="62"/>
      <c r="C24" s="62"/>
      <c r="D24" s="62"/>
    </row>
    <row r="25" spans="1:4">
      <c r="A25" s="62" t="s">
        <v>283</v>
      </c>
      <c r="B25" s="62"/>
      <c r="C25" s="62"/>
      <c r="D25" s="62"/>
    </row>
    <row r="26" spans="1:4">
      <c r="A26" s="62" t="s">
        <v>284</v>
      </c>
      <c r="B26" s="63" t="s">
        <v>285</v>
      </c>
      <c r="C26" s="63" t="s">
        <v>286</v>
      </c>
      <c r="D26" s="63" t="s">
        <v>287</v>
      </c>
    </row>
    <row r="27" spans="1:4">
      <c r="A27" s="62" t="s">
        <v>288</v>
      </c>
      <c r="B27" s="63" t="s">
        <v>289</v>
      </c>
      <c r="C27" s="63" t="s">
        <v>289</v>
      </c>
      <c r="D27" s="63" t="s">
        <v>289</v>
      </c>
    </row>
    <row r="28" spans="1:4">
      <c r="A28" s="62" t="s">
        <v>290</v>
      </c>
      <c r="B28" s="62"/>
      <c r="C28" s="62"/>
      <c r="D28" s="62"/>
    </row>
    <row r="29" spans="1:4">
      <c r="A29" s="62" t="s">
        <v>291</v>
      </c>
      <c r="B29" s="62"/>
      <c r="C29" s="62"/>
      <c r="D29" s="62"/>
    </row>
    <row r="30" spans="1:4">
      <c r="A30" s="62" t="s">
        <v>292</v>
      </c>
      <c r="B30" s="62"/>
      <c r="C30" s="62"/>
      <c r="D30" s="62"/>
    </row>
    <row r="31" spans="1:4">
      <c r="A31" s="62" t="s">
        <v>293</v>
      </c>
      <c r="B31" s="62"/>
      <c r="C31" s="62"/>
      <c r="D31" s="62"/>
    </row>
    <row r="32" spans="1:4">
      <c r="A32" s="62" t="s">
        <v>294</v>
      </c>
      <c r="B32" s="62"/>
      <c r="C32" s="62"/>
      <c r="D32" s="62"/>
    </row>
    <row r="33" spans="1:4">
      <c r="A33" s="62" t="s">
        <v>295</v>
      </c>
      <c r="B33" s="62"/>
      <c r="C33" s="62"/>
      <c r="D33" s="62"/>
    </row>
    <row r="34" spans="1:4">
      <c r="A34" s="62" t="s">
        <v>296</v>
      </c>
      <c r="B34" s="63" t="s">
        <v>251</v>
      </c>
      <c r="C34" s="62"/>
      <c r="D34" s="62"/>
    </row>
    <row r="35" spans="1:4">
      <c r="A35" s="62" t="s">
        <v>297</v>
      </c>
      <c r="B35" s="63" t="s">
        <v>251</v>
      </c>
      <c r="C35" s="62"/>
      <c r="D35" s="62"/>
    </row>
    <row r="36" spans="1:4">
      <c r="A36" s="62" t="s">
        <v>298</v>
      </c>
      <c r="B36" s="63" t="s">
        <v>251</v>
      </c>
      <c r="C36" s="62"/>
      <c r="D36" s="62"/>
    </row>
    <row r="37" spans="1:4">
      <c r="A37" s="62" t="s">
        <v>299</v>
      </c>
      <c r="B37" s="63" t="s">
        <v>251</v>
      </c>
      <c r="C37" s="62"/>
      <c r="D37" s="62"/>
    </row>
    <row r="38" spans="1:4">
      <c r="A38" s="62" t="s">
        <v>300</v>
      </c>
      <c r="B38" s="63" t="s">
        <v>251</v>
      </c>
      <c r="C38" s="62"/>
      <c r="D38" s="62"/>
    </row>
    <row r="39" spans="1:4">
      <c r="A39" s="62" t="s">
        <v>301</v>
      </c>
      <c r="B39" s="63" t="s">
        <v>251</v>
      </c>
      <c r="C39" s="62"/>
      <c r="D39" s="62"/>
    </row>
    <row r="40" spans="1:4">
      <c r="A40" s="62" t="s">
        <v>302</v>
      </c>
      <c r="B40" s="63" t="s">
        <v>251</v>
      </c>
      <c r="C40" s="62"/>
      <c r="D40" s="62"/>
    </row>
    <row r="41" spans="1:4">
      <c r="A41" s="62" t="s">
        <v>303</v>
      </c>
      <c r="B41" s="63" t="s">
        <v>251</v>
      </c>
      <c r="C41" s="62"/>
      <c r="D41" s="62"/>
    </row>
    <row r="42" spans="1:4">
      <c r="A42" s="62" t="s">
        <v>304</v>
      </c>
      <c r="B42" s="62"/>
      <c r="C42" s="62"/>
      <c r="D42" s="62"/>
    </row>
    <row r="43" spans="1:4">
      <c r="A43" s="62" t="s">
        <v>305</v>
      </c>
      <c r="B43" s="62"/>
      <c r="C43" s="62"/>
      <c r="D43" s="62"/>
    </row>
    <row r="44" spans="1:4">
      <c r="A44" s="62" t="s">
        <v>306</v>
      </c>
      <c r="B44" s="63" t="s">
        <v>251</v>
      </c>
      <c r="C44" s="62"/>
      <c r="D44" s="62"/>
    </row>
    <row r="45" spans="1:4">
      <c r="A45" s="62" t="s">
        <v>307</v>
      </c>
      <c r="B45" s="63" t="s">
        <v>251</v>
      </c>
      <c r="C45" s="62"/>
      <c r="D45" s="62"/>
    </row>
    <row r="46" spans="1:4">
      <c r="A46" s="62" t="s">
        <v>308</v>
      </c>
      <c r="B46" s="62"/>
      <c r="C46" s="62"/>
      <c r="D46" s="62"/>
    </row>
    <row r="47" spans="1:4">
      <c r="A47" s="62" t="s">
        <v>309</v>
      </c>
      <c r="B47" s="62"/>
      <c r="C47" s="62"/>
      <c r="D47" s="62"/>
    </row>
    <row r="48" spans="1:4">
      <c r="A48" s="62" t="s">
        <v>310</v>
      </c>
      <c r="B48" s="62"/>
      <c r="C48" s="62"/>
      <c r="D48" s="62"/>
    </row>
    <row r="49" spans="1:4">
      <c r="A49" s="62" t="s">
        <v>311</v>
      </c>
      <c r="B49" s="62"/>
      <c r="C49" s="62"/>
      <c r="D49" s="62"/>
    </row>
    <row r="50" spans="1:4">
      <c r="A50" s="64" t="s">
        <v>312</v>
      </c>
      <c r="B50" s="63" t="s">
        <v>313</v>
      </c>
      <c r="C50" s="63" t="s">
        <v>314</v>
      </c>
      <c r="D50" s="63" t="s">
        <v>315</v>
      </c>
    </row>
    <row r="51" spans="1:4">
      <c r="A51" s="62" t="s">
        <v>316</v>
      </c>
      <c r="B51" s="63" t="s">
        <v>317</v>
      </c>
      <c r="C51" s="63" t="s">
        <v>318</v>
      </c>
      <c r="D51" s="63" t="s">
        <v>319</v>
      </c>
    </row>
    <row r="52" spans="1:4">
      <c r="A52" s="62" t="s">
        <v>320</v>
      </c>
      <c r="B52" s="62"/>
      <c r="C52" s="62"/>
      <c r="D52" s="62"/>
    </row>
    <row r="53" spans="1:4">
      <c r="A53" s="62" t="s">
        <v>321</v>
      </c>
      <c r="B53" s="62"/>
      <c r="C53" s="62"/>
      <c r="D53" s="62"/>
    </row>
    <row r="54" spans="1:4">
      <c r="A54" s="62" t="s">
        <v>322</v>
      </c>
      <c r="B54" s="62"/>
      <c r="C54" s="62"/>
      <c r="D54" s="62"/>
    </row>
    <row r="55" spans="1:4">
      <c r="A55" s="62" t="s">
        <v>323</v>
      </c>
      <c r="B55" s="62"/>
      <c r="C55" s="62"/>
      <c r="D55" s="62"/>
    </row>
    <row r="56" spans="1:4">
      <c r="A56" s="62" t="s">
        <v>324</v>
      </c>
      <c r="B56" s="62"/>
      <c r="C56" s="62"/>
      <c r="D56" s="62"/>
    </row>
    <row r="57" spans="1:4">
      <c r="A57" s="62" t="s">
        <v>325</v>
      </c>
      <c r="B57" s="62"/>
      <c r="C57" s="63" t="s">
        <v>251</v>
      </c>
      <c r="D57" s="63" t="s">
        <v>251</v>
      </c>
    </row>
    <row r="58" spans="1:4">
      <c r="A58" s="62" t="s">
        <v>326</v>
      </c>
      <c r="B58" s="63" t="s">
        <v>327</v>
      </c>
      <c r="C58" s="63" t="s">
        <v>328</v>
      </c>
      <c r="D58" s="63" t="s">
        <v>329</v>
      </c>
    </row>
    <row r="59" spans="1:4">
      <c r="A59" s="62" t="s">
        <v>330</v>
      </c>
      <c r="B59" s="63" t="s">
        <v>251</v>
      </c>
      <c r="C59" s="63" t="s">
        <v>251</v>
      </c>
      <c r="D59" s="63" t="s">
        <v>251</v>
      </c>
    </row>
    <row r="60" spans="1:4">
      <c r="A60" s="62" t="s">
        <v>331</v>
      </c>
      <c r="B60" s="63" t="s">
        <v>332</v>
      </c>
      <c r="C60" s="62"/>
      <c r="D60" s="63" t="s">
        <v>333</v>
      </c>
    </row>
    <row r="61" spans="1:4">
      <c r="A61" s="62" t="s">
        <v>334</v>
      </c>
      <c r="B61" s="63" t="s">
        <v>251</v>
      </c>
      <c r="C61" s="63" t="s">
        <v>251</v>
      </c>
      <c r="D61" s="63" t="s">
        <v>251</v>
      </c>
    </row>
    <row r="62" spans="1:4">
      <c r="A62" s="62" t="s">
        <v>335</v>
      </c>
      <c r="B62" s="63" t="s">
        <v>251</v>
      </c>
      <c r="C62" s="62"/>
      <c r="D62" s="63" t="s">
        <v>251</v>
      </c>
    </row>
    <row r="63" spans="1:4">
      <c r="A63" s="62" t="s">
        <v>336</v>
      </c>
      <c r="B63" s="63" t="s">
        <v>251</v>
      </c>
      <c r="C63" s="63" t="s">
        <v>251</v>
      </c>
      <c r="D63" s="63" t="s">
        <v>251</v>
      </c>
    </row>
    <row r="64" spans="1:4">
      <c r="A64" s="62" t="s">
        <v>337</v>
      </c>
      <c r="B64" s="63" t="s">
        <v>251</v>
      </c>
      <c r="C64" s="62"/>
      <c r="D64" s="63" t="s">
        <v>251</v>
      </c>
    </row>
    <row r="65" spans="1:4">
      <c r="A65" s="62" t="s">
        <v>338</v>
      </c>
      <c r="B65" s="63" t="s">
        <v>251</v>
      </c>
      <c r="C65" s="63" t="s">
        <v>251</v>
      </c>
      <c r="D65" s="63" t="s">
        <v>251</v>
      </c>
    </row>
    <row r="66" spans="1:4">
      <c r="A66" s="62" t="s">
        <v>339</v>
      </c>
      <c r="B66" s="63" t="s">
        <v>251</v>
      </c>
      <c r="C66" s="62"/>
      <c r="D66" s="63" t="s">
        <v>251</v>
      </c>
    </row>
    <row r="67" spans="1:4">
      <c r="A67" s="62" t="s">
        <v>340</v>
      </c>
      <c r="B67" s="63" t="s">
        <v>251</v>
      </c>
      <c r="C67" s="63" t="s">
        <v>251</v>
      </c>
      <c r="D67" s="63" t="s">
        <v>251</v>
      </c>
    </row>
    <row r="68" spans="1:4">
      <c r="A68" s="62" t="s">
        <v>341</v>
      </c>
      <c r="B68" s="62"/>
      <c r="C68" s="62"/>
      <c r="D68" s="63" t="s">
        <v>251</v>
      </c>
    </row>
    <row r="69" spans="1:4">
      <c r="A69" s="62" t="s">
        <v>342</v>
      </c>
      <c r="B69" s="62"/>
      <c r="C69" s="63" t="s">
        <v>251</v>
      </c>
      <c r="D69" s="63" t="s">
        <v>251</v>
      </c>
    </row>
    <row r="70" spans="1:4">
      <c r="A70" s="62" t="s">
        <v>343</v>
      </c>
      <c r="B70" s="63" t="s">
        <v>344</v>
      </c>
      <c r="C70" s="62"/>
      <c r="D70" s="63" t="s">
        <v>345</v>
      </c>
    </row>
    <row r="71" spans="1:4">
      <c r="A71" s="62" t="s">
        <v>346</v>
      </c>
      <c r="B71" s="63" t="s">
        <v>251</v>
      </c>
      <c r="C71" s="63" t="s">
        <v>251</v>
      </c>
      <c r="D71" s="63" t="s">
        <v>251</v>
      </c>
    </row>
    <row r="72" spans="1:4">
      <c r="A72" s="62" t="s">
        <v>347</v>
      </c>
      <c r="B72" s="63" t="s">
        <v>251</v>
      </c>
      <c r="C72" s="62"/>
      <c r="D72" s="63" t="s">
        <v>251</v>
      </c>
    </row>
    <row r="73" spans="1:4">
      <c r="A73" s="62" t="s">
        <v>348</v>
      </c>
      <c r="B73" s="63" t="s">
        <v>251</v>
      </c>
      <c r="C73" s="63" t="s">
        <v>251</v>
      </c>
      <c r="D73" s="63" t="s">
        <v>251</v>
      </c>
    </row>
    <row r="74" spans="1:4">
      <c r="A74" s="62" t="s">
        <v>349</v>
      </c>
      <c r="B74" s="63" t="s">
        <v>350</v>
      </c>
      <c r="C74" s="62"/>
      <c r="D74" s="63" t="s">
        <v>351</v>
      </c>
    </row>
    <row r="75" spans="1:4">
      <c r="A75" s="62" t="s">
        <v>352</v>
      </c>
      <c r="B75" s="63" t="s">
        <v>251</v>
      </c>
      <c r="C75" s="63" t="s">
        <v>251</v>
      </c>
      <c r="D75" s="63" t="s">
        <v>251</v>
      </c>
    </row>
    <row r="76" spans="1:4">
      <c r="A76" s="62" t="s">
        <v>353</v>
      </c>
      <c r="B76" s="63" t="s">
        <v>251</v>
      </c>
      <c r="C76" s="63" t="s">
        <v>251</v>
      </c>
      <c r="D76" s="63" t="s">
        <v>251</v>
      </c>
    </row>
    <row r="77" spans="1:4">
      <c r="A77" s="62" t="s">
        <v>354</v>
      </c>
      <c r="B77" s="63" t="s">
        <v>251</v>
      </c>
      <c r="C77" s="63" t="s">
        <v>251</v>
      </c>
      <c r="D77" s="63" t="s">
        <v>251</v>
      </c>
    </row>
    <row r="78" spans="1:4">
      <c r="A78" s="62" t="s">
        <v>355</v>
      </c>
      <c r="B78" s="63" t="s">
        <v>251</v>
      </c>
      <c r="C78" s="63" t="s">
        <v>251</v>
      </c>
      <c r="D78" s="63" t="s">
        <v>251</v>
      </c>
    </row>
    <row r="79" spans="1:4">
      <c r="A79" s="62" t="s">
        <v>356</v>
      </c>
      <c r="B79" s="63" t="s">
        <v>251</v>
      </c>
      <c r="C79" s="63" t="s">
        <v>251</v>
      </c>
      <c r="D79" s="63" t="s">
        <v>251</v>
      </c>
    </row>
    <row r="80" spans="1:4">
      <c r="A80" s="62" t="s">
        <v>357</v>
      </c>
      <c r="B80" s="62"/>
      <c r="C80" s="63" t="s">
        <v>251</v>
      </c>
      <c r="D80" s="63" t="s">
        <v>251</v>
      </c>
    </row>
    <row r="81" spans="1:4">
      <c r="A81" s="62" t="s">
        <v>358</v>
      </c>
      <c r="B81" s="63" t="s">
        <v>251</v>
      </c>
      <c r="C81" s="63" t="s">
        <v>251</v>
      </c>
      <c r="D81" s="63" t="s">
        <v>251</v>
      </c>
    </row>
    <row r="82" spans="1:4">
      <c r="A82" s="62" t="s">
        <v>359</v>
      </c>
      <c r="B82" s="63" t="s">
        <v>251</v>
      </c>
      <c r="C82" s="63" t="s">
        <v>251</v>
      </c>
      <c r="D82" s="63" t="s">
        <v>251</v>
      </c>
    </row>
    <row r="83" spans="1:4">
      <c r="A83" s="62" t="s">
        <v>360</v>
      </c>
      <c r="B83" s="63" t="s">
        <v>251</v>
      </c>
      <c r="C83" s="63" t="s">
        <v>251</v>
      </c>
      <c r="D83" s="63" t="s">
        <v>251</v>
      </c>
    </row>
    <row r="84" spans="1:4">
      <c r="A84" s="62" t="s">
        <v>361</v>
      </c>
      <c r="B84" s="62"/>
      <c r="C84" s="63" t="s">
        <v>251</v>
      </c>
      <c r="D84" s="63" t="s">
        <v>251</v>
      </c>
    </row>
    <row r="85" spans="1:4">
      <c r="A85" s="62" t="s">
        <v>362</v>
      </c>
      <c r="B85" s="63" t="s">
        <v>251</v>
      </c>
      <c r="C85" s="63" t="s">
        <v>251</v>
      </c>
      <c r="D85" s="63" t="s">
        <v>251</v>
      </c>
    </row>
    <row r="86" spans="1:4">
      <c r="A86" s="62" t="s">
        <v>363</v>
      </c>
      <c r="B86" s="62"/>
      <c r="C86" s="63" t="s">
        <v>251</v>
      </c>
      <c r="D86" s="63" t="s">
        <v>251</v>
      </c>
    </row>
    <row r="87" spans="1:4">
      <c r="A87" s="62" t="s">
        <v>364</v>
      </c>
      <c r="B87" s="63" t="s">
        <v>365</v>
      </c>
      <c r="C87" s="63" t="s">
        <v>366</v>
      </c>
      <c r="D87" s="63" t="s">
        <v>367</v>
      </c>
    </row>
    <row r="88" spans="1:4">
      <c r="A88" s="62" t="s">
        <v>368</v>
      </c>
      <c r="B88" s="62"/>
      <c r="C88" s="62"/>
      <c r="D88" s="62"/>
    </row>
    <row r="89" spans="1:4">
      <c r="A89" s="62" t="s">
        <v>369</v>
      </c>
      <c r="B89" s="62"/>
      <c r="C89" s="62"/>
      <c r="D89" s="62"/>
    </row>
    <row r="90" spans="1:4">
      <c r="A90" s="62" t="s">
        <v>370</v>
      </c>
      <c r="B90" s="62"/>
      <c r="C90" s="62"/>
      <c r="D90" s="62"/>
    </row>
    <row r="91" spans="1:4">
      <c r="A91" s="64" t="s">
        <v>371</v>
      </c>
      <c r="B91" s="63" t="s">
        <v>372</v>
      </c>
      <c r="C91" s="63" t="s">
        <v>373</v>
      </c>
      <c r="D91" s="63" t="s">
        <v>374</v>
      </c>
    </row>
    <row r="92" spans="1:4">
      <c r="A92" s="62" t="s">
        <v>375</v>
      </c>
      <c r="B92" s="62"/>
      <c r="C92" s="62"/>
      <c r="D92" s="62"/>
    </row>
    <row r="93" spans="1:4">
      <c r="A93" s="62" t="s">
        <v>376</v>
      </c>
      <c r="B93" s="63" t="s">
        <v>377</v>
      </c>
      <c r="C93" s="63" t="s">
        <v>378</v>
      </c>
      <c r="D93" s="63" t="s">
        <v>379</v>
      </c>
    </row>
    <row r="94" spans="1:4">
      <c r="A94" s="62" t="s">
        <v>380</v>
      </c>
      <c r="B94" s="63" t="s">
        <v>381</v>
      </c>
      <c r="C94" s="63" t="s">
        <v>382</v>
      </c>
      <c r="D94" s="63" t="s">
        <v>383</v>
      </c>
    </row>
    <row r="95" spans="1:4">
      <c r="A95" s="62" t="s">
        <v>384</v>
      </c>
      <c r="B95" s="62"/>
      <c r="C95" s="62"/>
      <c r="D95" s="62"/>
    </row>
    <row r="96" spans="1:4">
      <c r="A96" s="62" t="s">
        <v>385</v>
      </c>
      <c r="B96" s="63" t="s">
        <v>386</v>
      </c>
      <c r="C96" s="63" t="s">
        <v>387</v>
      </c>
      <c r="D96" s="63" t="s">
        <v>387</v>
      </c>
    </row>
    <row r="97" spans="1:4">
      <c r="A97" s="62" t="s">
        <v>388</v>
      </c>
      <c r="B97" s="63" t="s">
        <v>251</v>
      </c>
      <c r="C97" s="62"/>
      <c r="D97" s="62"/>
    </row>
    <row r="98" spans="1:4">
      <c r="A98" s="62" t="s">
        <v>389</v>
      </c>
      <c r="B98" s="63" t="s">
        <v>251</v>
      </c>
      <c r="C98" s="62"/>
      <c r="D98" s="62"/>
    </row>
    <row r="99" spans="1:4">
      <c r="A99" s="62" t="s">
        <v>390</v>
      </c>
      <c r="B99" s="63" t="s">
        <v>391</v>
      </c>
      <c r="C99" s="62"/>
      <c r="D99" s="62"/>
    </row>
    <row r="100" spans="1:4">
      <c r="A100" s="62" t="s">
        <v>392</v>
      </c>
      <c r="B100" s="63" t="s">
        <v>251</v>
      </c>
      <c r="C100" s="62"/>
      <c r="D100" s="62"/>
    </row>
    <row r="101" spans="1:4">
      <c r="A101" s="62" t="s">
        <v>393</v>
      </c>
      <c r="B101" s="63" t="s">
        <v>251</v>
      </c>
      <c r="C101" s="63" t="s">
        <v>251</v>
      </c>
      <c r="D101" s="63" t="s">
        <v>251</v>
      </c>
    </row>
    <row r="102" spans="1:4">
      <c r="A102" s="62" t="s">
        <v>394</v>
      </c>
      <c r="B102" s="63" t="s">
        <v>251</v>
      </c>
      <c r="C102" s="63" t="s">
        <v>251</v>
      </c>
      <c r="D102" s="63" t="s">
        <v>251</v>
      </c>
    </row>
    <row r="103" spans="1:4">
      <c r="A103" s="62" t="s">
        <v>395</v>
      </c>
      <c r="B103" s="63" t="s">
        <v>396</v>
      </c>
      <c r="C103" s="63" t="s">
        <v>397</v>
      </c>
      <c r="D103" s="63" t="s">
        <v>398</v>
      </c>
    </row>
    <row r="104" spans="1:4">
      <c r="A104" s="62" t="s">
        <v>399</v>
      </c>
      <c r="B104" s="63" t="s">
        <v>251</v>
      </c>
      <c r="C104" s="63" t="s">
        <v>251</v>
      </c>
      <c r="D104" s="63" t="s">
        <v>251</v>
      </c>
    </row>
    <row r="105" spans="1:4">
      <c r="A105" s="62" t="s">
        <v>400</v>
      </c>
      <c r="B105" s="63" t="s">
        <v>251</v>
      </c>
      <c r="C105" s="63" t="s">
        <v>251</v>
      </c>
      <c r="D105" s="63" t="s">
        <v>251</v>
      </c>
    </row>
    <row r="106" spans="1:4">
      <c r="A106" s="62" t="s">
        <v>401</v>
      </c>
      <c r="B106" s="63" t="s">
        <v>402</v>
      </c>
      <c r="C106" s="63" t="s">
        <v>403</v>
      </c>
      <c r="D106" s="63" t="s">
        <v>404</v>
      </c>
    </row>
    <row r="107" spans="1:4">
      <c r="A107" s="62" t="s">
        <v>405</v>
      </c>
      <c r="B107" s="62"/>
      <c r="C107" s="62"/>
      <c r="D107" s="62"/>
    </row>
    <row r="108" spans="1:4">
      <c r="A108" s="62" t="s">
        <v>406</v>
      </c>
      <c r="B108" s="62"/>
      <c r="C108" s="62"/>
      <c r="D108" s="62"/>
    </row>
    <row r="109" spans="1:4">
      <c r="A109" s="62" t="s">
        <v>407</v>
      </c>
      <c r="B109" s="62"/>
      <c r="C109" s="63" t="s">
        <v>251</v>
      </c>
      <c r="D109" s="63" t="s">
        <v>251</v>
      </c>
    </row>
    <row r="110" spans="1:4">
      <c r="A110" s="62" t="s">
        <v>408</v>
      </c>
      <c r="B110" s="63" t="s">
        <v>251</v>
      </c>
      <c r="C110" s="63" t="s">
        <v>251</v>
      </c>
      <c r="D110" s="63" t="s">
        <v>251</v>
      </c>
    </row>
    <row r="111" spans="1:4">
      <c r="A111" s="62" t="s">
        <v>409</v>
      </c>
      <c r="B111" s="63" t="s">
        <v>410</v>
      </c>
      <c r="C111" s="63" t="s">
        <v>411</v>
      </c>
      <c r="D111" s="63" t="s">
        <v>412</v>
      </c>
    </row>
    <row r="112" spans="1:4">
      <c r="A112" s="62" t="s">
        <v>413</v>
      </c>
      <c r="B112" s="63" t="s">
        <v>251</v>
      </c>
      <c r="C112" s="63" t="s">
        <v>251</v>
      </c>
      <c r="D112" s="63" t="s">
        <v>251</v>
      </c>
    </row>
    <row r="113" spans="1:4">
      <c r="A113" s="62" t="s">
        <v>414</v>
      </c>
      <c r="B113" s="63" t="s">
        <v>251</v>
      </c>
      <c r="C113" s="63" t="s">
        <v>251</v>
      </c>
      <c r="D113" s="63" t="s">
        <v>251</v>
      </c>
    </row>
    <row r="114" spans="1:4">
      <c r="A114" s="62" t="s">
        <v>415</v>
      </c>
      <c r="B114" s="62"/>
      <c r="C114" s="63" t="s">
        <v>251</v>
      </c>
      <c r="D114" s="63" t="s">
        <v>251</v>
      </c>
    </row>
    <row r="115" spans="1:4">
      <c r="A115" s="62" t="s">
        <v>416</v>
      </c>
      <c r="B115" s="62"/>
      <c r="C115" s="62"/>
      <c r="D115" s="62"/>
    </row>
    <row r="116" spans="1:4">
      <c r="A116" s="64" t="s">
        <v>417</v>
      </c>
      <c r="B116" s="63" t="s">
        <v>251</v>
      </c>
      <c r="C116" s="63" t="s">
        <v>251</v>
      </c>
      <c r="D116" s="63" t="s">
        <v>251</v>
      </c>
    </row>
    <row r="117" spans="1:4">
      <c r="A117" s="62" t="s">
        <v>418</v>
      </c>
      <c r="B117" s="63" t="s">
        <v>251</v>
      </c>
      <c r="C117" s="63" t="s">
        <v>251</v>
      </c>
      <c r="D117" s="63" t="s">
        <v>251</v>
      </c>
    </row>
    <row r="118" spans="1:4">
      <c r="A118" s="62" t="s">
        <v>419</v>
      </c>
      <c r="B118" s="63" t="s">
        <v>251</v>
      </c>
      <c r="C118" s="63" t="s">
        <v>251</v>
      </c>
      <c r="D118" s="63" t="s">
        <v>251</v>
      </c>
    </row>
    <row r="119" spans="1:4">
      <c r="A119" s="62" t="s">
        <v>420</v>
      </c>
      <c r="B119" s="63" t="s">
        <v>251</v>
      </c>
      <c r="C119" s="63" t="s">
        <v>251</v>
      </c>
      <c r="D119" s="63" t="s">
        <v>251</v>
      </c>
    </row>
    <row r="120" spans="1:4">
      <c r="A120" s="62" t="s">
        <v>421</v>
      </c>
      <c r="B120" s="62"/>
      <c r="C120" s="63" t="s">
        <v>251</v>
      </c>
      <c r="D120" s="63" t="s">
        <v>251</v>
      </c>
    </row>
    <row r="121" spans="1:4">
      <c r="A121" s="62" t="s">
        <v>422</v>
      </c>
      <c r="B121" s="63" t="s">
        <v>251</v>
      </c>
      <c r="C121" s="63" t="s">
        <v>251</v>
      </c>
      <c r="D121" s="63" t="s">
        <v>251</v>
      </c>
    </row>
    <row r="122" spans="1:4">
      <c r="A122" s="62" t="s">
        <v>423</v>
      </c>
      <c r="B122" s="62"/>
      <c r="C122" s="62"/>
      <c r="D122" s="62"/>
    </row>
    <row r="123" spans="1:4">
      <c r="A123" s="64" t="s">
        <v>424</v>
      </c>
      <c r="B123" s="63" t="s">
        <v>425</v>
      </c>
      <c r="C123" s="63" t="s">
        <v>426</v>
      </c>
      <c r="D123" s="63" t="s">
        <v>427</v>
      </c>
    </row>
    <row r="124" spans="1:4">
      <c r="A124" s="64" t="s">
        <v>428</v>
      </c>
      <c r="B124" s="63" t="s">
        <v>429</v>
      </c>
      <c r="C124" s="63" t="s">
        <v>430</v>
      </c>
      <c r="D124" s="63" t="s">
        <v>431</v>
      </c>
    </row>
    <row r="125" spans="1:4">
      <c r="A125" s="62" t="s">
        <v>432</v>
      </c>
      <c r="B125" s="63" t="s">
        <v>433</v>
      </c>
      <c r="C125" s="63" t="s">
        <v>434</v>
      </c>
      <c r="D125" s="63" t="s">
        <v>251</v>
      </c>
    </row>
    <row r="126" spans="1:4">
      <c r="A126" s="62" t="s">
        <v>435</v>
      </c>
      <c r="B126" s="63" t="s">
        <v>251</v>
      </c>
      <c r="C126" s="63" t="s">
        <v>251</v>
      </c>
      <c r="D126" s="63" t="s">
        <v>251</v>
      </c>
    </row>
    <row r="127" spans="1:4">
      <c r="A127" s="62" t="s">
        <v>436</v>
      </c>
      <c r="B127" s="63" t="s">
        <v>251</v>
      </c>
      <c r="C127" s="63" t="s">
        <v>251</v>
      </c>
      <c r="D127" s="63" t="s">
        <v>251</v>
      </c>
    </row>
    <row r="128" spans="1:4">
      <c r="A128" s="62" t="s">
        <v>437</v>
      </c>
      <c r="B128" s="63" t="s">
        <v>251</v>
      </c>
      <c r="C128" s="63" t="s">
        <v>251</v>
      </c>
      <c r="D128" s="63" t="s">
        <v>251</v>
      </c>
    </row>
    <row r="129" spans="1:4">
      <c r="A129" s="62" t="s">
        <v>438</v>
      </c>
      <c r="B129" s="63" t="s">
        <v>251</v>
      </c>
      <c r="C129" s="63" t="s">
        <v>251</v>
      </c>
      <c r="D129" s="63" t="s">
        <v>251</v>
      </c>
    </row>
    <row r="130" spans="1:4">
      <c r="A130" s="62" t="s">
        <v>439</v>
      </c>
      <c r="B130" s="63" t="s">
        <v>251</v>
      </c>
      <c r="C130" s="63" t="s">
        <v>251</v>
      </c>
      <c r="D130" s="63" t="s">
        <v>251</v>
      </c>
    </row>
    <row r="131" spans="1:4">
      <c r="A131" s="62" t="s">
        <v>440</v>
      </c>
      <c r="B131" s="63" t="s">
        <v>251</v>
      </c>
      <c r="C131" s="63" t="s">
        <v>251</v>
      </c>
      <c r="D131" s="63" t="s">
        <v>251</v>
      </c>
    </row>
    <row r="132" spans="1:4">
      <c r="A132" s="62" t="s">
        <v>441</v>
      </c>
      <c r="B132" s="63" t="s">
        <v>442</v>
      </c>
      <c r="C132" s="63" t="s">
        <v>443</v>
      </c>
      <c r="D132" s="63" t="s">
        <v>444</v>
      </c>
    </row>
    <row r="133" spans="1:4">
      <c r="A133" s="62" t="s">
        <v>445</v>
      </c>
      <c r="B133" s="63" t="s">
        <v>433</v>
      </c>
      <c r="C133" s="63" t="s">
        <v>434</v>
      </c>
      <c r="D133" s="63" t="s">
        <v>251</v>
      </c>
    </row>
    <row r="134" spans="1:4">
      <c r="A134" s="62" t="s">
        <v>446</v>
      </c>
      <c r="B134" s="63" t="s">
        <v>251</v>
      </c>
      <c r="C134" s="63" t="s">
        <v>251</v>
      </c>
      <c r="D134" s="63" t="s">
        <v>251</v>
      </c>
    </row>
    <row r="135" spans="1:4">
      <c r="A135" s="62" t="s">
        <v>447</v>
      </c>
      <c r="B135" s="63" t="s">
        <v>251</v>
      </c>
      <c r="C135" s="63" t="s">
        <v>251</v>
      </c>
      <c r="D135" s="63" t="s">
        <v>251</v>
      </c>
    </row>
    <row r="136" spans="1:4">
      <c r="A136" s="62" t="s">
        <v>448</v>
      </c>
      <c r="B136" s="63" t="s">
        <v>251</v>
      </c>
      <c r="C136" s="63" t="s">
        <v>251</v>
      </c>
      <c r="D136" s="63" t="s">
        <v>251</v>
      </c>
    </row>
    <row r="137" spans="1:4">
      <c r="A137" s="62" t="s">
        <v>449</v>
      </c>
      <c r="B137" s="63" t="s">
        <v>251</v>
      </c>
      <c r="C137" s="63" t="s">
        <v>251</v>
      </c>
      <c r="D137" s="63" t="s">
        <v>251</v>
      </c>
    </row>
    <row r="138" spans="1:4">
      <c r="A138" s="62" t="s">
        <v>450</v>
      </c>
      <c r="B138" s="63" t="s">
        <v>451</v>
      </c>
      <c r="C138" s="63" t="s">
        <v>452</v>
      </c>
      <c r="D138" s="63" t="s">
        <v>453</v>
      </c>
    </row>
    <row r="139" spans="1:4">
      <c r="A139" s="62" t="s">
        <v>454</v>
      </c>
      <c r="B139" s="63" t="s">
        <v>251</v>
      </c>
      <c r="C139" s="63" t="s">
        <v>251</v>
      </c>
      <c r="D139" s="63" t="s">
        <v>251</v>
      </c>
    </row>
    <row r="140" spans="1:4">
      <c r="A140" s="62" t="s">
        <v>455</v>
      </c>
      <c r="B140" s="63" t="s">
        <v>251</v>
      </c>
      <c r="C140" s="63" t="s">
        <v>251</v>
      </c>
      <c r="D140" s="63" t="s">
        <v>251</v>
      </c>
    </row>
    <row r="141" spans="1:4">
      <c r="A141" s="62" t="s">
        <v>456</v>
      </c>
      <c r="B141" s="63" t="s">
        <v>251</v>
      </c>
      <c r="C141" s="63" t="s">
        <v>251</v>
      </c>
      <c r="D141" s="63" t="s">
        <v>251</v>
      </c>
    </row>
    <row r="142" spans="1:4">
      <c r="A142" s="62" t="s">
        <v>457</v>
      </c>
      <c r="B142" s="63" t="s">
        <v>251</v>
      </c>
      <c r="C142" s="63" t="s">
        <v>251</v>
      </c>
      <c r="D142" s="63" t="s">
        <v>251</v>
      </c>
    </row>
    <row r="143" spans="1:4">
      <c r="A143" s="62" t="s">
        <v>458</v>
      </c>
      <c r="B143" s="63" t="s">
        <v>251</v>
      </c>
      <c r="C143" s="63" t="s">
        <v>251</v>
      </c>
      <c r="D143" s="63" t="s">
        <v>251</v>
      </c>
    </row>
    <row r="144" spans="1:4">
      <c r="A144" s="62" t="s">
        <v>459</v>
      </c>
      <c r="B144" s="63" t="s">
        <v>251</v>
      </c>
      <c r="C144" s="63" t="s">
        <v>251</v>
      </c>
      <c r="D144" s="63" t="s">
        <v>251</v>
      </c>
    </row>
    <row r="145" spans="1:4">
      <c r="A145" s="62" t="s">
        <v>460</v>
      </c>
      <c r="B145" s="63" t="s">
        <v>251</v>
      </c>
      <c r="C145" s="63" t="s">
        <v>251</v>
      </c>
      <c r="D145" s="63" t="s">
        <v>251</v>
      </c>
    </row>
    <row r="146" spans="1:4">
      <c r="A146" s="62" t="s">
        <v>461</v>
      </c>
      <c r="B146" s="63" t="s">
        <v>251</v>
      </c>
      <c r="C146" s="63" t="s">
        <v>251</v>
      </c>
      <c r="D146" s="63" t="s">
        <v>251</v>
      </c>
    </row>
    <row r="147" spans="1:4">
      <c r="A147" s="62" t="s">
        <v>462</v>
      </c>
      <c r="B147" s="63" t="s">
        <v>251</v>
      </c>
      <c r="C147" s="63" t="s">
        <v>251</v>
      </c>
      <c r="D147" s="63" t="s">
        <v>251</v>
      </c>
    </row>
    <row r="148" spans="1:4">
      <c r="A148" s="62" t="s">
        <v>463</v>
      </c>
      <c r="B148" s="62"/>
      <c r="C148" s="63" t="s">
        <v>251</v>
      </c>
      <c r="D148" s="63" t="s">
        <v>251</v>
      </c>
    </row>
    <row r="149" spans="1:4">
      <c r="A149" s="62" t="s">
        <v>464</v>
      </c>
      <c r="B149" s="62"/>
      <c r="C149" s="63" t="s">
        <v>251</v>
      </c>
      <c r="D149" s="63" t="s">
        <v>251</v>
      </c>
    </row>
    <row r="150" spans="1:4">
      <c r="A150" s="62" t="s">
        <v>465</v>
      </c>
      <c r="B150" s="63" t="s">
        <v>466</v>
      </c>
      <c r="C150" s="63" t="s">
        <v>467</v>
      </c>
      <c r="D150" s="63" t="s">
        <v>468</v>
      </c>
    </row>
    <row r="151" spans="1:4">
      <c r="A151" s="62" t="s">
        <v>469</v>
      </c>
      <c r="B151" s="63" t="s">
        <v>251</v>
      </c>
      <c r="C151" s="63" t="s">
        <v>251</v>
      </c>
      <c r="D151" s="63" t="s">
        <v>251</v>
      </c>
    </row>
    <row r="152" spans="1:4">
      <c r="A152" s="62" t="s">
        <v>470</v>
      </c>
      <c r="B152" s="63" t="s">
        <v>471</v>
      </c>
      <c r="C152" s="63" t="s">
        <v>472</v>
      </c>
      <c r="D152" s="63" t="s">
        <v>473</v>
      </c>
    </row>
    <row r="153" spans="1:4">
      <c r="A153" s="62" t="s">
        <v>474</v>
      </c>
      <c r="B153" s="63" t="s">
        <v>251</v>
      </c>
      <c r="C153" s="63" t="s">
        <v>251</v>
      </c>
      <c r="D153" s="63" t="s">
        <v>251</v>
      </c>
    </row>
    <row r="154" spans="1:4">
      <c r="A154" s="62" t="s">
        <v>475</v>
      </c>
      <c r="B154" s="63" t="s">
        <v>476</v>
      </c>
      <c r="C154" s="63" t="s">
        <v>477</v>
      </c>
      <c r="D154" s="63" t="s">
        <v>478</v>
      </c>
    </row>
    <row r="155" spans="1:4">
      <c r="A155" s="62" t="s">
        <v>479</v>
      </c>
      <c r="B155" s="63" t="s">
        <v>251</v>
      </c>
      <c r="C155" s="63" t="s">
        <v>251</v>
      </c>
      <c r="D155" s="63" t="s">
        <v>251</v>
      </c>
    </row>
    <row r="156" spans="1:4">
      <c r="A156" s="62" t="s">
        <v>480</v>
      </c>
      <c r="B156" s="63" t="s">
        <v>481</v>
      </c>
      <c r="C156" s="63" t="s">
        <v>482</v>
      </c>
      <c r="D156" s="63" t="s">
        <v>483</v>
      </c>
    </row>
    <row r="157" spans="1:4">
      <c r="A157" s="62" t="s">
        <v>484</v>
      </c>
      <c r="B157" s="62"/>
      <c r="C157" s="62"/>
      <c r="D157" s="62"/>
    </row>
    <row r="158" spans="1:4">
      <c r="A158" s="62" t="s">
        <v>485</v>
      </c>
      <c r="B158" s="63" t="s">
        <v>377</v>
      </c>
      <c r="C158" s="63" t="s">
        <v>378</v>
      </c>
      <c r="D158" s="63" t="s">
        <v>379</v>
      </c>
    </row>
    <row r="159" spans="1:4">
      <c r="A159" s="64" t="s">
        <v>486</v>
      </c>
      <c r="B159" s="63" t="s">
        <v>251</v>
      </c>
      <c r="C159" s="63" t="s">
        <v>251</v>
      </c>
      <c r="D159" s="63" t="s">
        <v>251</v>
      </c>
    </row>
    <row r="160" spans="1:4">
      <c r="A160" s="62" t="s">
        <v>487</v>
      </c>
      <c r="B160" s="63" t="s">
        <v>488</v>
      </c>
      <c r="C160" s="63" t="s">
        <v>489</v>
      </c>
      <c r="D160" s="63" t="s">
        <v>490</v>
      </c>
    </row>
    <row r="161" spans="1:4">
      <c r="A161" s="62" t="s">
        <v>491</v>
      </c>
      <c r="B161" s="63" t="s">
        <v>492</v>
      </c>
      <c r="C161" s="63" t="s">
        <v>493</v>
      </c>
      <c r="D161" s="63" t="s">
        <v>494</v>
      </c>
    </row>
    <row r="162" spans="1:4">
      <c r="A162" s="62" t="s">
        <v>495</v>
      </c>
      <c r="B162" s="63" t="s">
        <v>496</v>
      </c>
      <c r="C162" s="63" t="s">
        <v>497</v>
      </c>
      <c r="D162" s="63" t="s">
        <v>498</v>
      </c>
    </row>
    <row r="163" spans="1:4">
      <c r="A163" s="62" t="s">
        <v>499</v>
      </c>
      <c r="B163" s="63" t="s">
        <v>496</v>
      </c>
      <c r="C163" s="63" t="s">
        <v>497</v>
      </c>
      <c r="D163" s="63" t="s">
        <v>498</v>
      </c>
    </row>
    <row r="164" spans="1:4">
      <c r="A164" s="62" t="s">
        <v>500</v>
      </c>
      <c r="B164" s="63" t="s">
        <v>251</v>
      </c>
      <c r="C164" s="63" t="s">
        <v>251</v>
      </c>
      <c r="D164" s="63" t="s">
        <v>251</v>
      </c>
    </row>
    <row r="165" spans="1:4">
      <c r="A165" s="62" t="s">
        <v>501</v>
      </c>
      <c r="B165" s="63" t="s">
        <v>251</v>
      </c>
      <c r="C165" s="63" t="s">
        <v>251</v>
      </c>
      <c r="D165" s="63" t="s">
        <v>251</v>
      </c>
    </row>
    <row r="166" spans="1:4">
      <c r="A166" s="62" t="s">
        <v>502</v>
      </c>
      <c r="B166" s="63" t="s">
        <v>503</v>
      </c>
      <c r="C166" s="63" t="s">
        <v>504</v>
      </c>
      <c r="D166" s="63" t="s">
        <v>505</v>
      </c>
    </row>
    <row r="167" spans="1:4">
      <c r="A167" s="62" t="s">
        <v>506</v>
      </c>
      <c r="B167" s="63" t="s">
        <v>507</v>
      </c>
      <c r="C167" s="63" t="s">
        <v>251</v>
      </c>
      <c r="D167" s="63" t="s">
        <v>251</v>
      </c>
    </row>
    <row r="168" spans="1:4">
      <c r="A168" s="62" t="s">
        <v>508</v>
      </c>
      <c r="B168" s="63" t="s">
        <v>509</v>
      </c>
      <c r="C168" s="63" t="s">
        <v>510</v>
      </c>
      <c r="D168" s="63" t="s">
        <v>511</v>
      </c>
    </row>
    <row r="169" spans="1:4">
      <c r="A169" s="62" t="s">
        <v>512</v>
      </c>
      <c r="B169" s="63" t="s">
        <v>513</v>
      </c>
      <c r="C169" s="63" t="s">
        <v>514</v>
      </c>
      <c r="D169" s="63" t="s">
        <v>515</v>
      </c>
    </row>
    <row r="170" spans="1:4">
      <c r="A170" s="62" t="s">
        <v>516</v>
      </c>
      <c r="B170" s="63" t="s">
        <v>517</v>
      </c>
      <c r="C170" s="63" t="s">
        <v>518</v>
      </c>
      <c r="D170" s="63" t="s">
        <v>519</v>
      </c>
    </row>
    <row r="171" spans="1:4">
      <c r="A171" s="62" t="s">
        <v>520</v>
      </c>
      <c r="B171" s="63" t="s">
        <v>521</v>
      </c>
      <c r="C171" s="63" t="s">
        <v>522</v>
      </c>
      <c r="D171" s="63" t="s">
        <v>523</v>
      </c>
    </row>
    <row r="172" spans="1:4">
      <c r="A172" s="62" t="s">
        <v>524</v>
      </c>
      <c r="B172" s="63" t="s">
        <v>525</v>
      </c>
      <c r="C172" s="63" t="s">
        <v>526</v>
      </c>
      <c r="D172" s="63" t="s">
        <v>527</v>
      </c>
    </row>
    <row r="173" spans="1:4">
      <c r="A173" s="62" t="s">
        <v>528</v>
      </c>
      <c r="B173" s="63" t="s">
        <v>529</v>
      </c>
      <c r="C173" s="63" t="s">
        <v>530</v>
      </c>
      <c r="D173" s="63" t="s">
        <v>531</v>
      </c>
    </row>
    <row r="174" spans="1:4">
      <c r="A174" s="62" t="s">
        <v>532</v>
      </c>
      <c r="B174" s="63" t="s">
        <v>533</v>
      </c>
      <c r="C174" s="63" t="s">
        <v>534</v>
      </c>
      <c r="D174" s="63" t="s">
        <v>535</v>
      </c>
    </row>
    <row r="175" spans="1:4">
      <c r="A175" s="62" t="s">
        <v>536</v>
      </c>
      <c r="B175" s="63" t="s">
        <v>537</v>
      </c>
      <c r="C175" s="63" t="s">
        <v>538</v>
      </c>
      <c r="D175" s="63" t="s">
        <v>539</v>
      </c>
    </row>
    <row r="176" spans="1:4">
      <c r="A176" s="62" t="s">
        <v>540</v>
      </c>
      <c r="B176" s="63" t="s">
        <v>537</v>
      </c>
      <c r="C176" s="63" t="s">
        <v>538</v>
      </c>
      <c r="D176" s="63" t="s">
        <v>539</v>
      </c>
    </row>
    <row r="177" spans="1:4">
      <c r="A177" s="62" t="s">
        <v>541</v>
      </c>
      <c r="B177" s="63" t="s">
        <v>251</v>
      </c>
      <c r="C177" s="63" t="s">
        <v>251</v>
      </c>
      <c r="D177" s="63" t="s">
        <v>251</v>
      </c>
    </row>
    <row r="178" spans="1:4">
      <c r="A178" s="62" t="s">
        <v>542</v>
      </c>
      <c r="B178" s="63" t="s">
        <v>251</v>
      </c>
      <c r="C178" s="63" t="s">
        <v>251</v>
      </c>
      <c r="D178" s="63" t="s">
        <v>251</v>
      </c>
    </row>
    <row r="179" spans="1:4">
      <c r="A179" s="62" t="s">
        <v>543</v>
      </c>
      <c r="B179" s="63" t="s">
        <v>544</v>
      </c>
      <c r="C179" s="63" t="s">
        <v>545</v>
      </c>
      <c r="D179" s="63" t="s">
        <v>546</v>
      </c>
    </row>
    <row r="180" spans="1:4">
      <c r="A180" s="62" t="s">
        <v>547</v>
      </c>
      <c r="B180" s="63" t="s">
        <v>544</v>
      </c>
      <c r="C180" s="63" t="s">
        <v>545</v>
      </c>
      <c r="D180" s="63" t="s">
        <v>546</v>
      </c>
    </row>
    <row r="181" spans="1:4">
      <c r="A181" s="62" t="s">
        <v>548</v>
      </c>
      <c r="B181" s="63" t="s">
        <v>549</v>
      </c>
      <c r="C181" s="63" t="s">
        <v>550</v>
      </c>
      <c r="D181" s="63" t="s">
        <v>551</v>
      </c>
    </row>
    <row r="182" spans="1:4">
      <c r="A182" s="62" t="s">
        <v>552</v>
      </c>
      <c r="B182" s="63" t="s">
        <v>553</v>
      </c>
      <c r="C182" s="63" t="s">
        <v>554</v>
      </c>
      <c r="D182" s="63" t="s">
        <v>555</v>
      </c>
    </row>
    <row r="183" spans="1:4">
      <c r="A183" s="62" t="s">
        <v>556</v>
      </c>
      <c r="B183" s="63" t="s">
        <v>251</v>
      </c>
      <c r="C183" s="63" t="s">
        <v>251</v>
      </c>
      <c r="D183" s="63" t="s">
        <v>251</v>
      </c>
    </row>
    <row r="184" spans="1:4">
      <c r="A184" s="62" t="s">
        <v>557</v>
      </c>
      <c r="B184" s="63" t="s">
        <v>251</v>
      </c>
      <c r="C184" s="63" t="s">
        <v>251</v>
      </c>
      <c r="D184" s="63" t="s">
        <v>251</v>
      </c>
    </row>
    <row r="185" spans="1:4">
      <c r="A185" s="62" t="s">
        <v>558</v>
      </c>
      <c r="B185" s="63" t="s">
        <v>559</v>
      </c>
      <c r="C185" s="63" t="s">
        <v>560</v>
      </c>
      <c r="D185" s="63" t="s">
        <v>561</v>
      </c>
    </row>
    <row r="186" spans="1:4">
      <c r="A186" s="62" t="s">
        <v>562</v>
      </c>
      <c r="B186" s="63" t="s">
        <v>251</v>
      </c>
      <c r="C186" s="63" t="s">
        <v>251</v>
      </c>
      <c r="D186" s="63" t="s">
        <v>251</v>
      </c>
    </row>
    <row r="187" spans="1:4">
      <c r="A187" s="62" t="s">
        <v>563</v>
      </c>
      <c r="B187" s="63" t="s">
        <v>251</v>
      </c>
      <c r="C187" s="63" t="s">
        <v>251</v>
      </c>
      <c r="D187" s="63" t="s">
        <v>251</v>
      </c>
    </row>
    <row r="188" spans="1:4">
      <c r="A188" s="62" t="s">
        <v>564</v>
      </c>
      <c r="B188" s="63" t="s">
        <v>565</v>
      </c>
      <c r="C188" s="63" t="s">
        <v>566</v>
      </c>
      <c r="D188" s="63" t="s">
        <v>567</v>
      </c>
    </row>
    <row r="189" spans="1:4">
      <c r="A189" s="62" t="s">
        <v>568</v>
      </c>
      <c r="B189" s="63" t="s">
        <v>569</v>
      </c>
      <c r="C189" s="63" t="s">
        <v>570</v>
      </c>
      <c r="D189" s="63" t="s">
        <v>571</v>
      </c>
    </row>
    <row r="190" spans="1:4">
      <c r="A190" s="62" t="s">
        <v>572</v>
      </c>
      <c r="B190" s="63" t="s">
        <v>251</v>
      </c>
      <c r="C190" s="63" t="s">
        <v>251</v>
      </c>
      <c r="D190" s="63" t="s">
        <v>251</v>
      </c>
    </row>
    <row r="191" spans="1:4">
      <c r="A191" s="62" t="s">
        <v>573</v>
      </c>
      <c r="B191" s="63" t="s">
        <v>251</v>
      </c>
      <c r="C191" s="63" t="s">
        <v>251</v>
      </c>
      <c r="D191" s="63" t="s">
        <v>251</v>
      </c>
    </row>
    <row r="192" spans="1:4">
      <c r="A192" s="62" t="s">
        <v>574</v>
      </c>
      <c r="B192" s="62"/>
      <c r="C192" s="63" t="s">
        <v>251</v>
      </c>
      <c r="D192" s="63" t="s">
        <v>251</v>
      </c>
    </row>
    <row r="193" spans="1:4">
      <c r="A193" s="62" t="s">
        <v>575</v>
      </c>
      <c r="B193" s="62"/>
      <c r="C193" s="63" t="s">
        <v>251</v>
      </c>
      <c r="D193" s="63" t="s">
        <v>251</v>
      </c>
    </row>
    <row r="194" spans="1:4">
      <c r="A194" s="62" t="s">
        <v>576</v>
      </c>
      <c r="B194" s="63" t="s">
        <v>577</v>
      </c>
      <c r="C194" s="63" t="s">
        <v>578</v>
      </c>
      <c r="D194" s="63" t="s">
        <v>579</v>
      </c>
    </row>
    <row r="195" spans="1:4">
      <c r="A195" s="62" t="s">
        <v>580</v>
      </c>
      <c r="B195" s="63" t="s">
        <v>251</v>
      </c>
      <c r="C195" s="63" t="s">
        <v>251</v>
      </c>
      <c r="D195" s="63" t="s">
        <v>251</v>
      </c>
    </row>
    <row r="196" spans="1:4">
      <c r="A196" s="62" t="s">
        <v>581</v>
      </c>
      <c r="B196" s="63" t="s">
        <v>251</v>
      </c>
      <c r="C196" s="63" t="s">
        <v>251</v>
      </c>
      <c r="D196" s="63" t="s">
        <v>251</v>
      </c>
    </row>
    <row r="197" spans="1:4">
      <c r="A197" s="62" t="s">
        <v>582</v>
      </c>
      <c r="B197" s="62"/>
      <c r="C197" s="63" t="s">
        <v>251</v>
      </c>
      <c r="D197" s="63" t="s">
        <v>251</v>
      </c>
    </row>
    <row r="198" spans="1:4">
      <c r="A198" s="62" t="s">
        <v>583</v>
      </c>
      <c r="B198" s="63" t="s">
        <v>584</v>
      </c>
      <c r="C198" s="63" t="s">
        <v>584</v>
      </c>
      <c r="D198" s="63" t="s">
        <v>584</v>
      </c>
    </row>
    <row r="199" spans="1:4">
      <c r="A199" s="62" t="s">
        <v>585</v>
      </c>
      <c r="B199" s="63" t="s">
        <v>584</v>
      </c>
      <c r="C199" s="63" t="s">
        <v>584</v>
      </c>
      <c r="D199" s="63" t="s">
        <v>584</v>
      </c>
    </row>
    <row r="200" spans="1:4">
      <c r="A200" s="62" t="s">
        <v>586</v>
      </c>
      <c r="B200" s="63" t="s">
        <v>251</v>
      </c>
      <c r="C200" s="63" t="s">
        <v>251</v>
      </c>
      <c r="D200" s="63" t="s">
        <v>251</v>
      </c>
    </row>
    <row r="201" spans="1:4">
      <c r="A201" s="62" t="s">
        <v>587</v>
      </c>
      <c r="B201" s="63" t="s">
        <v>588</v>
      </c>
      <c r="C201" s="63" t="s">
        <v>589</v>
      </c>
      <c r="D201" s="63" t="s">
        <v>590</v>
      </c>
    </row>
    <row r="202" spans="1:4">
      <c r="A202" s="62" t="s">
        <v>591</v>
      </c>
      <c r="B202" s="63" t="s">
        <v>251</v>
      </c>
      <c r="C202" s="63" t="s">
        <v>251</v>
      </c>
      <c r="D202" s="63" t="s">
        <v>251</v>
      </c>
    </row>
    <row r="203" spans="1:4">
      <c r="A203" s="62" t="s">
        <v>592</v>
      </c>
      <c r="B203" s="62"/>
      <c r="C203" s="63" t="s">
        <v>251</v>
      </c>
      <c r="D203" s="63" t="s">
        <v>251</v>
      </c>
    </row>
    <row r="204" spans="1:4">
      <c r="A204" s="62" t="s">
        <v>593</v>
      </c>
      <c r="B204" s="63" t="s">
        <v>594</v>
      </c>
      <c r="C204" s="63" t="s">
        <v>595</v>
      </c>
      <c r="D204" s="63" t="s">
        <v>596</v>
      </c>
    </row>
    <row r="205" spans="1:4">
      <c r="A205" s="62" t="s">
        <v>597</v>
      </c>
      <c r="B205" s="63" t="s">
        <v>251</v>
      </c>
      <c r="C205" s="63" t="s">
        <v>251</v>
      </c>
      <c r="D205" s="63" t="s">
        <v>251</v>
      </c>
    </row>
    <row r="206" spans="1:4">
      <c r="A206" s="62" t="s">
        <v>598</v>
      </c>
      <c r="B206" s="62"/>
      <c r="C206" s="63" t="s">
        <v>251</v>
      </c>
      <c r="D206" s="63" t="s">
        <v>251</v>
      </c>
    </row>
    <row r="207" spans="1:4">
      <c r="A207" s="62" t="s">
        <v>599</v>
      </c>
      <c r="B207" s="63" t="s">
        <v>251</v>
      </c>
      <c r="C207" s="63" t="s">
        <v>251</v>
      </c>
      <c r="D207" s="63" t="s">
        <v>251</v>
      </c>
    </row>
    <row r="208" spans="1:4">
      <c r="A208" s="62" t="s">
        <v>600</v>
      </c>
      <c r="B208" s="63" t="s">
        <v>251</v>
      </c>
      <c r="C208" s="63" t="s">
        <v>251</v>
      </c>
      <c r="D208" s="63" t="s">
        <v>251</v>
      </c>
    </row>
    <row r="209" spans="1:4">
      <c r="A209" s="62" t="s">
        <v>601</v>
      </c>
      <c r="B209" s="63" t="s">
        <v>251</v>
      </c>
      <c r="C209" s="63" t="s">
        <v>251</v>
      </c>
      <c r="D209" s="63" t="s">
        <v>251</v>
      </c>
    </row>
    <row r="210" spans="1:4">
      <c r="A210" s="62" t="s">
        <v>602</v>
      </c>
      <c r="B210" s="63" t="s">
        <v>251</v>
      </c>
      <c r="C210" s="63" t="s">
        <v>251</v>
      </c>
      <c r="D210" s="63" t="s">
        <v>251</v>
      </c>
    </row>
    <row r="211" spans="1:4">
      <c r="A211" s="62" t="s">
        <v>603</v>
      </c>
      <c r="B211" s="63" t="s">
        <v>251</v>
      </c>
      <c r="C211" s="63" t="s">
        <v>251</v>
      </c>
      <c r="D211" s="63" t="s">
        <v>251</v>
      </c>
    </row>
    <row r="212" spans="1:4">
      <c r="A212" s="62" t="s">
        <v>604</v>
      </c>
      <c r="B212" s="63" t="s">
        <v>251</v>
      </c>
      <c r="C212" s="63" t="s">
        <v>251</v>
      </c>
      <c r="D212" s="63" t="s">
        <v>251</v>
      </c>
    </row>
    <row r="213" spans="1:4">
      <c r="A213" s="62" t="s">
        <v>605</v>
      </c>
      <c r="B213" s="62"/>
      <c r="C213" s="63" t="s">
        <v>251</v>
      </c>
      <c r="D213" s="63" t="s">
        <v>251</v>
      </c>
    </row>
    <row r="214" spans="1:4">
      <c r="A214" s="62" t="s">
        <v>606</v>
      </c>
      <c r="B214" s="62"/>
      <c r="C214" s="63" t="s">
        <v>251</v>
      </c>
      <c r="D214" s="63" t="s">
        <v>251</v>
      </c>
    </row>
    <row r="215" spans="1:4">
      <c r="A215" s="62" t="s">
        <v>607</v>
      </c>
      <c r="B215" s="63" t="s">
        <v>251</v>
      </c>
      <c r="C215" s="63" t="s">
        <v>251</v>
      </c>
      <c r="D215" s="63" t="s">
        <v>251</v>
      </c>
    </row>
    <row r="216" spans="1:4">
      <c r="A216" s="62" t="s">
        <v>608</v>
      </c>
      <c r="B216" s="63" t="s">
        <v>251</v>
      </c>
      <c r="C216" s="63" t="s">
        <v>251</v>
      </c>
      <c r="D216" s="63" t="s">
        <v>251</v>
      </c>
    </row>
    <row r="217" spans="1:4">
      <c r="A217" s="62" t="s">
        <v>609</v>
      </c>
      <c r="B217" s="63" t="s">
        <v>251</v>
      </c>
      <c r="C217" s="63" t="s">
        <v>251</v>
      </c>
      <c r="D217" s="63" t="s">
        <v>251</v>
      </c>
    </row>
    <row r="218" spans="1:4">
      <c r="A218" s="62" t="s">
        <v>610</v>
      </c>
      <c r="B218" s="63" t="s">
        <v>251</v>
      </c>
      <c r="C218" s="63" t="s">
        <v>251</v>
      </c>
      <c r="D218" s="63" t="s">
        <v>251</v>
      </c>
    </row>
    <row r="219" spans="1:4">
      <c r="A219" s="62" t="s">
        <v>611</v>
      </c>
      <c r="B219" s="62"/>
      <c r="C219" s="63" t="s">
        <v>251</v>
      </c>
      <c r="D219" s="63" t="s">
        <v>251</v>
      </c>
    </row>
    <row r="220" spans="1:4">
      <c r="A220" s="62" t="s">
        <v>612</v>
      </c>
      <c r="B220" s="62"/>
      <c r="C220" s="63" t="s">
        <v>251</v>
      </c>
      <c r="D220" s="63" t="s">
        <v>251</v>
      </c>
    </row>
    <row r="221" spans="1:4">
      <c r="A221" s="62" t="s">
        <v>613</v>
      </c>
      <c r="B221" s="63" t="s">
        <v>251</v>
      </c>
      <c r="C221" s="63" t="s">
        <v>251</v>
      </c>
      <c r="D221" s="63" t="s">
        <v>251</v>
      </c>
    </row>
    <row r="222" spans="1:4">
      <c r="A222" s="62" t="s">
        <v>614</v>
      </c>
      <c r="B222" s="63" t="s">
        <v>251</v>
      </c>
      <c r="C222" s="63" t="s">
        <v>251</v>
      </c>
      <c r="D222" s="63" t="s">
        <v>251</v>
      </c>
    </row>
    <row r="223" spans="1:4">
      <c r="A223" s="62" t="s">
        <v>615</v>
      </c>
      <c r="B223" s="63" t="s">
        <v>251</v>
      </c>
      <c r="C223" s="63" t="s">
        <v>251</v>
      </c>
      <c r="D223" s="63" t="s">
        <v>251</v>
      </c>
    </row>
    <row r="224" spans="1:4">
      <c r="A224" s="62" t="s">
        <v>616</v>
      </c>
      <c r="B224" s="63" t="s">
        <v>251</v>
      </c>
      <c r="C224" s="63" t="s">
        <v>251</v>
      </c>
      <c r="D224" s="63" t="s">
        <v>251</v>
      </c>
    </row>
    <row r="225" spans="1:4">
      <c r="A225" s="62" t="s">
        <v>617</v>
      </c>
      <c r="B225" s="63" t="s">
        <v>251</v>
      </c>
      <c r="C225" s="63" t="s">
        <v>251</v>
      </c>
      <c r="D225" s="63" t="s">
        <v>251</v>
      </c>
    </row>
    <row r="226" spans="1:4">
      <c r="A226" s="62" t="s">
        <v>618</v>
      </c>
      <c r="B226" s="63" t="s">
        <v>251</v>
      </c>
      <c r="C226" s="63" t="s">
        <v>251</v>
      </c>
      <c r="D226" s="63" t="s">
        <v>251</v>
      </c>
    </row>
    <row r="227" spans="1:4">
      <c r="A227" s="62" t="s">
        <v>619</v>
      </c>
      <c r="B227" s="63" t="s">
        <v>620</v>
      </c>
      <c r="C227" s="63" t="s">
        <v>621</v>
      </c>
      <c r="D227" s="63" t="s">
        <v>622</v>
      </c>
    </row>
    <row r="228" spans="1:4">
      <c r="A228" s="62" t="s">
        <v>623</v>
      </c>
      <c r="B228" s="63" t="s">
        <v>624</v>
      </c>
      <c r="C228" s="63" t="s">
        <v>625</v>
      </c>
      <c r="D228" s="63" t="s">
        <v>626</v>
      </c>
    </row>
    <row r="229" spans="1:4">
      <c r="A229" s="62" t="s">
        <v>627</v>
      </c>
      <c r="B229" s="63" t="s">
        <v>624</v>
      </c>
      <c r="C229" s="63" t="s">
        <v>625</v>
      </c>
      <c r="D229" s="63" t="s">
        <v>626</v>
      </c>
    </row>
    <row r="230" spans="1:4">
      <c r="A230" s="62" t="s">
        <v>628</v>
      </c>
      <c r="B230" s="62"/>
      <c r="C230" s="63" t="s">
        <v>251</v>
      </c>
      <c r="D230" s="63" t="s">
        <v>251</v>
      </c>
    </row>
    <row r="231" spans="1:4">
      <c r="A231" s="62" t="s">
        <v>629</v>
      </c>
      <c r="B231" s="63" t="s">
        <v>251</v>
      </c>
      <c r="C231" s="63" t="s">
        <v>251</v>
      </c>
      <c r="D231" s="63" t="s">
        <v>251</v>
      </c>
    </row>
    <row r="232" spans="1:4">
      <c r="A232" s="62" t="s">
        <v>630</v>
      </c>
      <c r="B232" s="62"/>
      <c r="C232" s="63" t="s">
        <v>251</v>
      </c>
      <c r="D232" s="63" t="s">
        <v>251</v>
      </c>
    </row>
    <row r="233" spans="1:4">
      <c r="A233" s="62" t="s">
        <v>631</v>
      </c>
      <c r="B233" s="63" t="s">
        <v>251</v>
      </c>
      <c r="C233" s="63" t="s">
        <v>251</v>
      </c>
      <c r="D233" s="63" t="s">
        <v>251</v>
      </c>
    </row>
    <row r="234" spans="1:4">
      <c r="A234" s="62" t="s">
        <v>632</v>
      </c>
      <c r="B234" s="63" t="s">
        <v>251</v>
      </c>
      <c r="C234" s="63" t="s">
        <v>251</v>
      </c>
      <c r="D234" s="63" t="s">
        <v>251</v>
      </c>
    </row>
    <row r="235" spans="1:4">
      <c r="A235" s="62" t="s">
        <v>633</v>
      </c>
      <c r="B235" s="63" t="s">
        <v>410</v>
      </c>
      <c r="C235" s="63" t="s">
        <v>411</v>
      </c>
      <c r="D235" s="63" t="s">
        <v>412</v>
      </c>
    </row>
    <row r="236" spans="1:4">
      <c r="A236" s="62" t="s">
        <v>634</v>
      </c>
      <c r="B236" s="62"/>
      <c r="C236" s="62"/>
      <c r="D236" s="62"/>
    </row>
    <row r="237" spans="1:4">
      <c r="A237" s="62" t="s">
        <v>635</v>
      </c>
      <c r="B237" s="62"/>
      <c r="C237" s="62"/>
      <c r="D237" s="62"/>
    </row>
    <row r="238" spans="1:4">
      <c r="A238" s="62" t="s">
        <v>636</v>
      </c>
      <c r="B238" s="62"/>
      <c r="C238" s="63" t="s">
        <v>637</v>
      </c>
      <c r="D238" s="63" t="s">
        <v>638</v>
      </c>
    </row>
    <row r="239" spans="1:4">
      <c r="A239" s="61" t="s">
        <v>639</v>
      </c>
      <c r="B239" s="61" t="s">
        <v>640</v>
      </c>
      <c r="C239" s="61" t="s">
        <v>640</v>
      </c>
      <c r="D239" s="61" t="s">
        <v>640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theme="5"/>
    <pageSetUpPr fitToPage="1"/>
  </sheetPr>
  <dimension ref="A1:F95"/>
  <sheetViews>
    <sheetView tabSelected="1" zoomScale="132" zoomScaleNormal="132" workbookViewId="0">
      <pane ySplit="1" topLeftCell="A2" activePane="bottomLeft" state="frozen"/>
      <selection pane="bottomLeft" activeCell="F2" sqref="F2"/>
    </sheetView>
  </sheetViews>
  <sheetFormatPr defaultRowHeight="15" outlineLevelRow="1"/>
  <cols>
    <col min="1" max="1" width="35.7109375" style="101" customWidth="1"/>
    <col min="2" max="2" width="37.140625" customWidth="1"/>
    <col min="3" max="3" width="13.5703125" customWidth="1"/>
    <col min="4" max="4" width="8" customWidth="1"/>
    <col min="5" max="5" width="36.42578125" style="5" customWidth="1"/>
    <col min="6" max="6" width="11.28515625" style="5" customWidth="1"/>
  </cols>
  <sheetData>
    <row r="1" spans="1:6" ht="63" customHeight="1">
      <c r="A1" s="280" t="s">
        <v>1196</v>
      </c>
      <c r="B1" s="280"/>
      <c r="C1" s="232"/>
      <c r="D1" s="232" t="s">
        <v>106</v>
      </c>
      <c r="E1" s="233" t="s">
        <v>108</v>
      </c>
      <c r="F1" s="242" t="str">
        <f>"Settembre 2022"</f>
        <v>Settembre 2022</v>
      </c>
    </row>
    <row r="2" spans="1:6">
      <c r="A2" s="277" t="s">
        <v>1219</v>
      </c>
      <c r="B2" s="69" t="s">
        <v>35</v>
      </c>
      <c r="C2" s="84" t="s">
        <v>109</v>
      </c>
      <c r="D2" s="83">
        <v>1</v>
      </c>
      <c r="E2" s="180">
        <v>5658686</v>
      </c>
      <c r="F2" s="51">
        <f>E2</f>
        <v>5658686</v>
      </c>
    </row>
    <row r="3" spans="1:6">
      <c r="A3" s="278"/>
      <c r="B3" s="57" t="s">
        <v>36</v>
      </c>
      <c r="C3" s="85"/>
      <c r="E3" s="180">
        <v>5138613</v>
      </c>
      <c r="F3" s="177">
        <f>tota</f>
        <v>5138613</v>
      </c>
    </row>
    <row r="4" spans="1:6">
      <c r="A4" s="278"/>
      <c r="B4" s="57" t="s">
        <v>37</v>
      </c>
      <c r="C4" s="85"/>
      <c r="E4" s="164"/>
      <c r="F4" s="176"/>
    </row>
    <row r="5" spans="1:6">
      <c r="A5" s="278"/>
      <c r="B5" s="57" t="s">
        <v>38</v>
      </c>
      <c r="C5" s="85"/>
      <c r="E5" s="164"/>
      <c r="F5" s="176"/>
    </row>
    <row r="6" spans="1:6">
      <c r="A6" s="278"/>
      <c r="B6" s="57" t="s">
        <v>52</v>
      </c>
      <c r="C6" s="85"/>
      <c r="E6" s="164"/>
      <c r="F6" s="176"/>
    </row>
    <row r="7" spans="1:6">
      <c r="A7" s="278"/>
      <c r="B7" s="57" t="s">
        <v>66</v>
      </c>
      <c r="E7" s="164"/>
      <c r="F7" s="176"/>
    </row>
    <row r="8" spans="1:6">
      <c r="A8" s="278"/>
      <c r="B8" s="57" t="s">
        <v>67</v>
      </c>
      <c r="C8" s="85"/>
      <c r="E8" s="164"/>
      <c r="F8" s="176"/>
    </row>
    <row r="9" spans="1:6" ht="15" customHeight="1">
      <c r="A9" s="278"/>
      <c r="B9" s="56" t="s">
        <v>39</v>
      </c>
      <c r="C9" s="84"/>
      <c r="D9" s="83">
        <v>1</v>
      </c>
      <c r="E9" s="165"/>
      <c r="F9" s="176"/>
    </row>
    <row r="10" spans="1:6">
      <c r="A10" s="278"/>
      <c r="B10" s="57" t="s">
        <v>40</v>
      </c>
      <c r="C10" s="85"/>
      <c r="E10" s="164"/>
      <c r="F10" s="176"/>
    </row>
    <row r="11" spans="1:6">
      <c r="A11" s="278"/>
      <c r="B11" s="57" t="s">
        <v>41</v>
      </c>
      <c r="C11" s="85"/>
      <c r="E11" s="164"/>
      <c r="F11" s="176"/>
    </row>
    <row r="12" spans="1:6">
      <c r="A12" s="278"/>
      <c r="B12" s="57" t="s">
        <v>42</v>
      </c>
      <c r="C12" s="85"/>
      <c r="E12" s="164"/>
      <c r="F12" s="176"/>
    </row>
    <row r="13" spans="1:6" ht="23.45" customHeight="1">
      <c r="A13" s="278"/>
      <c r="B13" s="255" t="s">
        <v>1218</v>
      </c>
      <c r="C13" s="253" t="s">
        <v>1212</v>
      </c>
      <c r="D13" s="256">
        <v>575000</v>
      </c>
      <c r="E13" s="254"/>
      <c r="F13" s="176"/>
    </row>
    <row r="14" spans="1:6">
      <c r="A14" s="278"/>
      <c r="B14" s="57" t="s">
        <v>44</v>
      </c>
      <c r="C14" s="85"/>
      <c r="E14" s="164" t="s">
        <v>137</v>
      </c>
      <c r="F14" s="176"/>
    </row>
    <row r="15" spans="1:6">
      <c r="A15" s="278"/>
      <c r="B15" s="57" t="s">
        <v>45</v>
      </c>
      <c r="C15" s="85"/>
      <c r="E15" s="164"/>
      <c r="F15" s="176"/>
    </row>
    <row r="16" spans="1:6">
      <c r="A16" s="278"/>
      <c r="B16" s="57" t="s">
        <v>47</v>
      </c>
      <c r="C16" s="85"/>
      <c r="E16" s="164"/>
      <c r="F16" s="176"/>
    </row>
    <row r="17" spans="1:6">
      <c r="A17" s="278"/>
      <c r="B17" s="57" t="s">
        <v>886</v>
      </c>
      <c r="C17" s="85"/>
      <c r="D17" s="58">
        <f>E17/tota</f>
        <v>0.43890111981579466</v>
      </c>
      <c r="E17" s="180">
        <v>2255343</v>
      </c>
      <c r="F17" s="176">
        <f>E17</f>
        <v>2255343</v>
      </c>
    </row>
    <row r="18" spans="1:6">
      <c r="A18" s="278"/>
      <c r="B18" s="65" t="s">
        <v>54</v>
      </c>
      <c r="C18" s="86"/>
      <c r="D18" s="47"/>
      <c r="E18" s="166"/>
      <c r="F18" s="176"/>
    </row>
    <row r="19" spans="1:6" ht="15" hidden="1" customHeight="1" outlineLevel="1">
      <c r="A19" s="278"/>
      <c r="B19" s="57" t="s">
        <v>55</v>
      </c>
      <c r="C19" s="85"/>
      <c r="E19" s="164"/>
      <c r="F19" s="176"/>
    </row>
    <row r="20" spans="1:6" ht="15" hidden="1" customHeight="1" outlineLevel="1">
      <c r="A20" s="278"/>
      <c r="B20" s="57" t="s">
        <v>56</v>
      </c>
      <c r="C20" s="85"/>
      <c r="E20" s="164"/>
      <c r="F20" s="176"/>
    </row>
    <row r="21" spans="1:6" ht="15" hidden="1" customHeight="1" outlineLevel="1">
      <c r="A21" s="278"/>
      <c r="B21" s="57" t="s">
        <v>57</v>
      </c>
      <c r="C21" s="85"/>
      <c r="E21" s="164"/>
      <c r="F21" s="176"/>
    </row>
    <row r="22" spans="1:6" ht="15" hidden="1" customHeight="1" outlineLevel="1">
      <c r="A22" s="278"/>
      <c r="B22" s="57" t="s">
        <v>58</v>
      </c>
      <c r="C22" s="85"/>
      <c r="E22" s="164"/>
      <c r="F22" s="176"/>
    </row>
    <row r="23" spans="1:6" ht="15" hidden="1" customHeight="1" outlineLevel="1">
      <c r="A23" s="279"/>
      <c r="B23" s="65" t="s">
        <v>59</v>
      </c>
      <c r="C23" s="86"/>
      <c r="D23" s="47"/>
      <c r="E23" s="166"/>
      <c r="F23" s="176"/>
    </row>
    <row r="24" spans="1:6" collapsed="1">
      <c r="A24" s="281" t="s">
        <v>641</v>
      </c>
      <c r="B24" s="56" t="s">
        <v>60</v>
      </c>
      <c r="C24" s="84"/>
      <c r="D24" s="82">
        <f>F24/F2</f>
        <v>0.97247576557525894</v>
      </c>
      <c r="E24" s="163">
        <v>5502935</v>
      </c>
      <c r="F24" s="181">
        <f>E24</f>
        <v>5502935</v>
      </c>
    </row>
    <row r="25" spans="1:6">
      <c r="A25" s="282"/>
      <c r="B25" s="57" t="s">
        <v>61</v>
      </c>
      <c r="C25" s="85"/>
      <c r="E25" s="164"/>
      <c r="F25" s="176"/>
    </row>
    <row r="26" spans="1:6">
      <c r="A26" s="282"/>
      <c r="B26" s="57" t="s">
        <v>62</v>
      </c>
      <c r="C26" s="85"/>
      <c r="E26" s="164"/>
      <c r="F26" s="176"/>
    </row>
    <row r="27" spans="1:6">
      <c r="A27" s="282"/>
      <c r="B27" s="57" t="s">
        <v>63</v>
      </c>
      <c r="C27" s="85"/>
      <c r="D27" s="55">
        <f>F27/F2</f>
        <v>6.6357808155462245E-2</v>
      </c>
      <c r="E27" s="164"/>
      <c r="F27" s="176">
        <v>375498</v>
      </c>
    </row>
    <row r="28" spans="1:6">
      <c r="A28" s="282"/>
      <c r="B28" s="57" t="s">
        <v>64</v>
      </c>
      <c r="C28" s="85"/>
      <c r="E28" s="164"/>
      <c r="F28" s="176"/>
    </row>
    <row r="29" spans="1:6">
      <c r="A29" s="283"/>
      <c r="B29" s="65" t="s">
        <v>65</v>
      </c>
      <c r="C29" s="86"/>
      <c r="D29" s="47"/>
      <c r="E29" s="166"/>
      <c r="F29" s="179"/>
    </row>
    <row r="30" spans="1:6">
      <c r="A30" s="284" t="s">
        <v>645</v>
      </c>
      <c r="B30" s="45" t="s">
        <v>34</v>
      </c>
      <c r="C30" s="85"/>
      <c r="D30" s="58">
        <f>E30/E2</f>
        <v>0.3980500066623241</v>
      </c>
      <c r="E30" s="180">
        <v>2252440</v>
      </c>
      <c r="F30" s="176">
        <f>E30</f>
        <v>2252440</v>
      </c>
    </row>
    <row r="31" spans="1:6" collapsed="1">
      <c r="A31" s="278"/>
      <c r="B31" s="45" t="s">
        <v>8</v>
      </c>
      <c r="C31" s="85"/>
      <c r="D31" s="58">
        <f>E31/E2</f>
        <v>1</v>
      </c>
      <c r="E31" s="180">
        <v>5658686</v>
      </c>
      <c r="F31" s="176">
        <f>E31</f>
        <v>5658686</v>
      </c>
    </row>
    <row r="32" spans="1:6">
      <c r="A32" s="278"/>
      <c r="B32" s="45" t="s">
        <v>46</v>
      </c>
      <c r="C32" s="85"/>
      <c r="E32" s="180"/>
      <c r="F32" s="176"/>
    </row>
    <row r="33" spans="1:6">
      <c r="A33" s="278"/>
      <c r="B33" s="45" t="s">
        <v>9</v>
      </c>
      <c r="C33" s="85" t="s">
        <v>110</v>
      </c>
      <c r="D33" s="58">
        <f>E33/E2</f>
        <v>0.37637518674830162</v>
      </c>
      <c r="E33" s="180">
        <v>2129789</v>
      </c>
      <c r="F33" s="176">
        <f>E33</f>
        <v>2129789</v>
      </c>
    </row>
    <row r="34" spans="1:6">
      <c r="A34" s="278"/>
      <c r="B34" s="45" t="s">
        <v>10</v>
      </c>
      <c r="C34" s="85"/>
      <c r="E34" s="180"/>
      <c r="F34" s="176"/>
    </row>
    <row r="35" spans="1:6">
      <c r="A35" s="278"/>
      <c r="B35" s="45" t="s">
        <v>22</v>
      </c>
      <c r="C35" s="85" t="s">
        <v>110</v>
      </c>
      <c r="D35" s="58">
        <f>E35/E2</f>
        <v>0.72995850980245236</v>
      </c>
      <c r="E35" s="180">
        <v>4130606</v>
      </c>
      <c r="F35" s="176">
        <f>E35</f>
        <v>4130606</v>
      </c>
    </row>
    <row r="36" spans="1:6">
      <c r="A36" s="279"/>
      <c r="B36" s="45" t="s">
        <v>23</v>
      </c>
      <c r="C36" s="85"/>
      <c r="E36" s="164"/>
      <c r="F36" s="176"/>
    </row>
    <row r="37" spans="1:6">
      <c r="A37" s="285" t="s">
        <v>237</v>
      </c>
      <c r="B37" s="42" t="s">
        <v>68</v>
      </c>
      <c r="C37" s="84" t="s">
        <v>4</v>
      </c>
      <c r="D37" s="53">
        <f>E37/F37</f>
        <v>0</v>
      </c>
      <c r="E37" s="165"/>
      <c r="F37" s="181">
        <v>1145956</v>
      </c>
    </row>
    <row r="38" spans="1:6">
      <c r="A38" s="286"/>
      <c r="B38" s="45" t="s">
        <v>69</v>
      </c>
      <c r="C38" s="85" t="s">
        <v>4</v>
      </c>
      <c r="D38" s="55">
        <f>F38/F37</f>
        <v>1</v>
      </c>
      <c r="E38" s="164"/>
      <c r="F38" s="182">
        <f>F37</f>
        <v>1145956</v>
      </c>
    </row>
    <row r="39" spans="1:6">
      <c r="A39" s="286"/>
      <c r="B39" s="45" t="s">
        <v>70</v>
      </c>
      <c r="C39" s="49"/>
      <c r="D39" s="49" t="s">
        <v>896</v>
      </c>
      <c r="E39" s="49"/>
      <c r="F39" s="176"/>
    </row>
    <row r="40" spans="1:6">
      <c r="A40" s="286"/>
      <c r="B40" s="45" t="s">
        <v>71</v>
      </c>
      <c r="C40" s="89">
        <v>2016</v>
      </c>
      <c r="D40" s="148">
        <f>E40/F38</f>
        <v>2.472258969803378E-2</v>
      </c>
      <c r="E40" s="167">
        <v>28331</v>
      </c>
      <c r="F40" s="176"/>
    </row>
    <row r="41" spans="1:6">
      <c r="A41" s="286"/>
      <c r="B41" s="45" t="s">
        <v>72</v>
      </c>
      <c r="C41" s="92">
        <v>2017</v>
      </c>
      <c r="D41" s="147">
        <f>E41/$F$38</f>
        <v>2.7162473951879477E-2</v>
      </c>
      <c r="E41" s="168">
        <v>31127</v>
      </c>
      <c r="F41" s="176"/>
    </row>
    <row r="42" spans="1:6">
      <c r="A42" s="286"/>
      <c r="B42" s="45" t="s">
        <v>73</v>
      </c>
      <c r="C42" s="92">
        <v>2018</v>
      </c>
      <c r="D42" s="147">
        <f t="shared" ref="D42:D45" si="0">E42/$F$38</f>
        <v>3.6139258400846107E-2</v>
      </c>
      <c r="E42" s="168">
        <v>41414</v>
      </c>
      <c r="F42" s="176"/>
    </row>
    <row r="43" spans="1:6">
      <c r="A43" s="286"/>
      <c r="B43" s="45" t="s">
        <v>74</v>
      </c>
      <c r="C43" s="96">
        <v>2019</v>
      </c>
      <c r="D43" s="150">
        <f t="shared" si="0"/>
        <v>0.11941994282502993</v>
      </c>
      <c r="E43" s="169">
        <v>136850</v>
      </c>
      <c r="F43" s="176"/>
    </row>
    <row r="44" spans="1:6">
      <c r="A44" s="286"/>
      <c r="B44" s="45" t="s">
        <v>75</v>
      </c>
      <c r="C44" s="93">
        <v>2020</v>
      </c>
      <c r="D44" s="149">
        <f t="shared" si="0"/>
        <v>0.74922859167367684</v>
      </c>
      <c r="E44" s="170">
        <v>858583</v>
      </c>
      <c r="F44" s="176"/>
    </row>
    <row r="45" spans="1:6">
      <c r="A45" s="286"/>
      <c r="B45" s="45" t="s">
        <v>76</v>
      </c>
      <c r="C45" s="93">
        <v>2021</v>
      </c>
      <c r="D45" s="149">
        <f t="shared" si="0"/>
        <v>3.5079880902931702E-3</v>
      </c>
      <c r="E45" s="170">
        <v>4020</v>
      </c>
      <c r="F45" s="176"/>
    </row>
    <row r="46" spans="1:6">
      <c r="A46" s="286"/>
      <c r="B46" s="45" t="s">
        <v>77</v>
      </c>
      <c r="C46" s="85"/>
      <c r="E46" s="164"/>
      <c r="F46" s="176"/>
    </row>
    <row r="47" spans="1:6">
      <c r="A47" s="286"/>
      <c r="B47" s="45" t="s">
        <v>78</v>
      </c>
      <c r="C47" s="85"/>
      <c r="E47" s="164"/>
      <c r="F47" s="176"/>
    </row>
    <row r="48" spans="1:6">
      <c r="A48" s="286"/>
      <c r="B48" s="45" t="s">
        <v>99</v>
      </c>
      <c r="C48" s="85"/>
      <c r="E48" s="164" t="s">
        <v>114</v>
      </c>
      <c r="F48" s="176"/>
    </row>
    <row r="49" spans="1:6">
      <c r="A49" s="286"/>
      <c r="B49" s="45" t="s">
        <v>100</v>
      </c>
      <c r="C49" s="85"/>
      <c r="E49" s="164"/>
      <c r="F49" s="176"/>
    </row>
    <row r="50" spans="1:6">
      <c r="A50" s="286"/>
      <c r="B50" s="45" t="s">
        <v>101</v>
      </c>
      <c r="C50" s="85"/>
      <c r="E50" s="164"/>
      <c r="F50" s="176"/>
    </row>
    <row r="51" spans="1:6" ht="27.6" customHeight="1">
      <c r="A51" s="287" t="s">
        <v>656</v>
      </c>
      <c r="B51" s="42" t="s">
        <v>90</v>
      </c>
      <c r="C51" s="84"/>
      <c r="D51" s="84"/>
      <c r="E51" s="84"/>
      <c r="F51" s="181">
        <v>63023</v>
      </c>
    </row>
    <row r="52" spans="1:6" ht="27.6" customHeight="1">
      <c r="A52" s="288"/>
      <c r="B52" s="45" t="s">
        <v>1199</v>
      </c>
      <c r="C52" s="85"/>
      <c r="E52" s="164"/>
      <c r="F52" s="176"/>
    </row>
    <row r="53" spans="1:6" ht="27.6" customHeight="1">
      <c r="A53" s="288"/>
      <c r="B53" s="45" t="s">
        <v>9</v>
      </c>
      <c r="C53" s="268" t="s">
        <v>652</v>
      </c>
      <c r="D53" s="269"/>
      <c r="E53" s="270"/>
      <c r="F53" s="176"/>
    </row>
    <row r="54" spans="1:6" ht="27.6" customHeight="1">
      <c r="A54" s="288"/>
      <c r="B54" s="46" t="s">
        <v>1200</v>
      </c>
      <c r="C54" s="100"/>
      <c r="E54" s="164"/>
      <c r="F54" s="176">
        <v>29458</v>
      </c>
    </row>
    <row r="55" spans="1:6" ht="27.6" customHeight="1">
      <c r="A55" s="288"/>
      <c r="B55" s="45" t="s">
        <v>1201</v>
      </c>
      <c r="C55" s="100" t="s">
        <v>1202</v>
      </c>
      <c r="E55" s="164"/>
      <c r="F55" s="176"/>
    </row>
    <row r="56" spans="1:6" ht="27.6" customHeight="1">
      <c r="A56" s="289"/>
      <c r="B56" s="45" t="s">
        <v>1197</v>
      </c>
      <c r="C56" s="86" t="s">
        <v>1198</v>
      </c>
      <c r="D56" s="47"/>
      <c r="E56" s="166"/>
      <c r="F56" s="176"/>
    </row>
    <row r="57" spans="1:6">
      <c r="A57" s="293" t="s">
        <v>238</v>
      </c>
      <c r="B57" s="76" t="s">
        <v>79</v>
      </c>
      <c r="C57" s="84" t="s">
        <v>893</v>
      </c>
      <c r="D57" s="82">
        <f>F57/E2</f>
        <v>0.35811812141546639</v>
      </c>
      <c r="E57" s="171"/>
      <c r="F57" s="181">
        <v>2026478</v>
      </c>
    </row>
    <row r="58" spans="1:6">
      <c r="A58" s="262"/>
      <c r="B58" s="70" t="s">
        <v>80</v>
      </c>
      <c r="C58" s="85"/>
      <c r="E58" s="172"/>
      <c r="F58" s="176"/>
    </row>
    <row r="59" spans="1:6">
      <c r="A59" s="262"/>
      <c r="B59" s="70" t="s">
        <v>81</v>
      </c>
      <c r="C59" s="85"/>
      <c r="E59" s="172"/>
      <c r="F59" s="176"/>
    </row>
    <row r="60" spans="1:6">
      <c r="A60" s="262"/>
      <c r="B60" s="45" t="s">
        <v>82</v>
      </c>
      <c r="C60" s="85"/>
      <c r="D60" s="58">
        <f>F60/E2</f>
        <v>0.30403966574572261</v>
      </c>
      <c r="E60" s="172"/>
      <c r="F60" s="176">
        <v>1720465</v>
      </c>
    </row>
    <row r="61" spans="1:6">
      <c r="A61" s="262"/>
      <c r="B61" s="45" t="s">
        <v>83</v>
      </c>
      <c r="C61" s="85"/>
      <c r="E61" s="172"/>
      <c r="F61" s="176"/>
    </row>
    <row r="62" spans="1:6">
      <c r="A62" s="262"/>
      <c r="B62" s="45" t="s">
        <v>84</v>
      </c>
      <c r="C62" s="85"/>
      <c r="E62" s="172"/>
      <c r="F62" s="176"/>
    </row>
    <row r="63" spans="1:6">
      <c r="A63" s="262"/>
      <c r="B63" s="73" t="s">
        <v>85</v>
      </c>
      <c r="C63" s="85"/>
      <c r="D63" s="58">
        <f>F63/E2</f>
        <v>0.18266519824567046</v>
      </c>
      <c r="E63" s="172"/>
      <c r="F63" s="176">
        <v>1033645</v>
      </c>
    </row>
    <row r="64" spans="1:6">
      <c r="A64" s="262"/>
      <c r="B64" s="73" t="s">
        <v>86</v>
      </c>
      <c r="C64" s="85"/>
      <c r="E64" s="172" t="s">
        <v>138</v>
      </c>
      <c r="F64" s="176"/>
    </row>
    <row r="65" spans="1:6">
      <c r="A65" s="263"/>
      <c r="B65" s="77" t="s">
        <v>87</v>
      </c>
      <c r="C65" s="86"/>
      <c r="D65" s="47"/>
      <c r="E65" s="173"/>
      <c r="F65" s="176"/>
    </row>
    <row r="66" spans="1:6" ht="24.75" customHeight="1">
      <c r="A66" s="102"/>
      <c r="B66" s="103" t="s">
        <v>650</v>
      </c>
      <c r="C66" s="187" t="s">
        <v>651</v>
      </c>
      <c r="D66" s="188">
        <v>1</v>
      </c>
      <c r="E66" s="175" t="s">
        <v>1220</v>
      </c>
      <c r="F66" s="189"/>
    </row>
    <row r="67" spans="1:6" ht="21.6" customHeight="1">
      <c r="A67" s="290" t="s">
        <v>644</v>
      </c>
      <c r="B67" s="78" t="s">
        <v>88</v>
      </c>
      <c r="C67" s="183" t="s">
        <v>644</v>
      </c>
      <c r="D67" s="184">
        <f>F67/E2</f>
        <v>0.2466371168147517</v>
      </c>
      <c r="E67" s="183"/>
      <c r="F67" s="185">
        <v>1395642</v>
      </c>
    </row>
    <row r="68" spans="1:6" ht="21.6" customHeight="1">
      <c r="A68" s="291"/>
      <c r="B68" s="74" t="s">
        <v>97</v>
      </c>
      <c r="C68" s="85"/>
      <c r="E68" s="172"/>
      <c r="F68" s="176"/>
    </row>
    <row r="69" spans="1:6" ht="21.6" customHeight="1">
      <c r="A69" s="291"/>
      <c r="B69" s="74" t="s">
        <v>98</v>
      </c>
      <c r="C69" s="85"/>
      <c r="E69" s="172"/>
      <c r="F69" s="176"/>
    </row>
    <row r="70" spans="1:6" ht="21.6" customHeight="1">
      <c r="A70" s="292"/>
      <c r="B70" s="79" t="s">
        <v>92</v>
      </c>
      <c r="C70" s="86"/>
      <c r="D70" s="161">
        <f>F70/E2</f>
        <v>0.13777262071088589</v>
      </c>
      <c r="E70" s="173"/>
      <c r="F70" s="176">
        <v>779612</v>
      </c>
    </row>
    <row r="71" spans="1:6" ht="36.950000000000003" customHeight="1">
      <c r="A71" s="151"/>
      <c r="B71" s="152" t="s">
        <v>235</v>
      </c>
      <c r="C71" s="153"/>
      <c r="D71" s="162">
        <f>F71/E2</f>
        <v>0.12241746582157059</v>
      </c>
      <c r="E71" s="174"/>
      <c r="F71" s="181">
        <v>692722</v>
      </c>
    </row>
    <row r="72" spans="1:6" ht="21" customHeight="1">
      <c r="A72" s="293" t="s">
        <v>885</v>
      </c>
      <c r="B72" s="57" t="s">
        <v>887</v>
      </c>
      <c r="C72" s="157">
        <v>991432</v>
      </c>
      <c r="D72" s="58">
        <v>1</v>
      </c>
      <c r="E72" s="172" t="s">
        <v>894</v>
      </c>
      <c r="F72" s="181">
        <v>1672225</v>
      </c>
    </row>
    <row r="73" spans="1:6" ht="21" customHeight="1">
      <c r="A73" s="262"/>
      <c r="B73" s="57" t="s">
        <v>888</v>
      </c>
      <c r="C73" s="157">
        <v>118758</v>
      </c>
      <c r="D73" s="58">
        <f>F73/E2</f>
        <v>2.2881637185735347E-2</v>
      </c>
      <c r="E73" s="172"/>
      <c r="F73" s="176">
        <v>129480</v>
      </c>
    </row>
    <row r="74" spans="1:6" ht="21" customHeight="1">
      <c r="A74" s="262"/>
      <c r="B74" s="57" t="s">
        <v>889</v>
      </c>
      <c r="C74" s="157">
        <v>33457</v>
      </c>
      <c r="D74" s="58">
        <f>F74/E2</f>
        <v>6.3147168795017073E-3</v>
      </c>
      <c r="E74" s="172"/>
      <c r="F74" s="176">
        <v>35733</v>
      </c>
    </row>
    <row r="75" spans="1:6" ht="21" customHeight="1">
      <c r="A75" s="262"/>
      <c r="B75" s="57" t="s">
        <v>890</v>
      </c>
      <c r="C75" s="157">
        <v>38621</v>
      </c>
      <c r="D75" s="58">
        <f>F75/E2</f>
        <v>6.9519672941739481E-3</v>
      </c>
      <c r="E75" s="172"/>
      <c r="F75" s="176">
        <v>39339</v>
      </c>
    </row>
    <row r="76" spans="1:6" ht="21" customHeight="1">
      <c r="A76" s="262"/>
      <c r="B76" s="57" t="s">
        <v>891</v>
      </c>
      <c r="C76" s="157">
        <v>321829</v>
      </c>
      <c r="D76" s="58">
        <f>F76/E2</f>
        <v>6.1694358018805073E-2</v>
      </c>
      <c r="E76" s="172"/>
      <c r="F76" s="176">
        <v>349109</v>
      </c>
    </row>
    <row r="77" spans="1:6" ht="21" customHeight="1">
      <c r="A77" s="263"/>
      <c r="B77" s="57" t="s">
        <v>892</v>
      </c>
      <c r="C77" s="157">
        <v>209501</v>
      </c>
      <c r="D77" s="58">
        <f>F77/E2</f>
        <v>4.6912834534377772E-2</v>
      </c>
      <c r="E77" s="172"/>
      <c r="F77" s="176">
        <v>265465</v>
      </c>
    </row>
    <row r="78" spans="1:6">
      <c r="A78" s="154"/>
      <c r="B78" s="56" t="s">
        <v>49</v>
      </c>
      <c r="C78" s="84"/>
      <c r="D78" s="84"/>
      <c r="E78" s="84"/>
      <c r="F78" s="84"/>
    </row>
    <row r="79" spans="1:6">
      <c r="A79" s="154"/>
      <c r="B79" s="57" t="s">
        <v>50</v>
      </c>
      <c r="C79" s="85"/>
      <c r="D79" s="85"/>
      <c r="E79" s="85"/>
      <c r="F79" s="85"/>
    </row>
    <row r="80" spans="1:6" ht="15.75" thickBot="1">
      <c r="A80" s="154"/>
      <c r="B80" s="57" t="s">
        <v>51</v>
      </c>
      <c r="C80" s="85"/>
      <c r="D80" s="85"/>
      <c r="E80" s="85"/>
      <c r="F80" s="85"/>
    </row>
    <row r="81" spans="1:6" ht="70.900000000000006" customHeight="1" thickBot="1">
      <c r="A81" s="196"/>
      <c r="B81" s="197"/>
      <c r="C81" s="197"/>
      <c r="D81" s="234"/>
      <c r="E81" s="197"/>
      <c r="F81" s="198"/>
    </row>
    <row r="82" spans="1:6" ht="18" customHeight="1">
      <c r="A82" s="297" t="s">
        <v>1203</v>
      </c>
      <c r="B82" s="57" t="s">
        <v>876</v>
      </c>
      <c r="C82" s="192" t="s">
        <v>875</v>
      </c>
      <c r="D82" s="190"/>
      <c r="E82" s="191"/>
      <c r="F82" s="176">
        <v>77631</v>
      </c>
    </row>
    <row r="83" spans="1:6" ht="18" customHeight="1">
      <c r="A83" s="297"/>
      <c r="B83" s="57" t="s">
        <v>236</v>
      </c>
      <c r="C83" s="193" t="s">
        <v>877</v>
      </c>
      <c r="D83" s="194"/>
      <c r="E83" s="195"/>
      <c r="F83" s="176">
        <v>491887</v>
      </c>
    </row>
    <row r="84" spans="1:6" ht="18" customHeight="1">
      <c r="A84" s="297"/>
      <c r="B84" s="57" t="s">
        <v>102</v>
      </c>
      <c r="C84" s="85"/>
      <c r="D84" s="243"/>
      <c r="E84" s="244"/>
      <c r="F84" s="176">
        <v>491887</v>
      </c>
    </row>
    <row r="85" spans="1:6" ht="18" customHeight="1">
      <c r="A85" s="297"/>
      <c r="B85" s="57" t="s">
        <v>103</v>
      </c>
      <c r="C85" s="85"/>
      <c r="D85" s="243"/>
      <c r="E85" s="244"/>
      <c r="F85" s="176">
        <v>491887</v>
      </c>
    </row>
    <row r="86" spans="1:6" ht="18" customHeight="1">
      <c r="A86" s="297"/>
      <c r="B86" s="57" t="s">
        <v>104</v>
      </c>
      <c r="C86" s="85"/>
      <c r="D86" s="243"/>
      <c r="E86" s="244"/>
      <c r="F86" s="176">
        <v>491887</v>
      </c>
    </row>
    <row r="87" spans="1:6" ht="18" customHeight="1">
      <c r="A87" s="297"/>
      <c r="B87" s="247" t="s">
        <v>880</v>
      </c>
      <c r="C87" s="248" t="s">
        <v>878</v>
      </c>
      <c r="D87" s="249"/>
      <c r="E87" s="250"/>
      <c r="F87" s="251">
        <v>738</v>
      </c>
    </row>
    <row r="88" spans="1:6" ht="18" customHeight="1">
      <c r="A88" s="297"/>
      <c r="B88" s="247" t="s">
        <v>881</v>
      </c>
      <c r="C88" s="248" t="s">
        <v>879</v>
      </c>
      <c r="D88" s="249"/>
      <c r="E88" s="250"/>
      <c r="F88" s="251">
        <v>9802</v>
      </c>
    </row>
    <row r="89" spans="1:6" ht="18" customHeight="1">
      <c r="A89" s="297"/>
      <c r="B89" s="247" t="s">
        <v>895</v>
      </c>
      <c r="C89" s="248"/>
      <c r="D89" s="249"/>
      <c r="E89" s="250"/>
      <c r="F89" s="251">
        <v>63900</v>
      </c>
    </row>
    <row r="90" spans="1:6" ht="18" customHeight="1">
      <c r="A90" s="297"/>
      <c r="B90" s="57" t="s">
        <v>1215</v>
      </c>
      <c r="C90" s="144" t="s">
        <v>1216</v>
      </c>
      <c r="D90" s="252" t="s">
        <v>1217</v>
      </c>
      <c r="E90" s="244"/>
      <c r="F90" s="176">
        <v>30000</v>
      </c>
    </row>
    <row r="91" spans="1:6" ht="18" customHeight="1">
      <c r="A91" s="298"/>
      <c r="B91" s="65" t="s">
        <v>646</v>
      </c>
      <c r="C91" s="143" t="s">
        <v>878</v>
      </c>
      <c r="D91" s="245"/>
      <c r="E91" s="246"/>
      <c r="F91" s="176">
        <v>10000</v>
      </c>
    </row>
    <row r="92" spans="1:6" s="145" customFormat="1" ht="85.5" customHeight="1">
      <c r="A92" s="296" t="s">
        <v>1205</v>
      </c>
      <c r="B92" s="235" t="s">
        <v>1214</v>
      </c>
      <c r="C92" s="235" t="s">
        <v>1206</v>
      </c>
      <c r="D92" s="235"/>
      <c r="E92" s="236"/>
      <c r="F92" s="178">
        <v>906013</v>
      </c>
    </row>
    <row r="93" spans="1:6" ht="40.5" customHeight="1">
      <c r="A93" s="294" t="s">
        <v>1204</v>
      </c>
      <c r="B93" s="155" t="s">
        <v>653</v>
      </c>
      <c r="C93" s="155" t="s">
        <v>883</v>
      </c>
      <c r="D93" s="159" t="s">
        <v>1213</v>
      </c>
      <c r="E93" s="175"/>
      <c r="F93" s="176">
        <v>191709</v>
      </c>
    </row>
    <row r="94" spans="1:6" ht="40.5" customHeight="1">
      <c r="A94" s="295"/>
      <c r="B94" s="156" t="s">
        <v>882</v>
      </c>
      <c r="C94" s="158" t="s">
        <v>883</v>
      </c>
      <c r="D94" s="160" t="s">
        <v>1213</v>
      </c>
      <c r="E94" s="186"/>
      <c r="F94" s="179">
        <v>2029000</v>
      </c>
    </row>
    <row r="95" spans="1:6" ht="82.5" customHeight="1">
      <c r="A95" s="237" t="s">
        <v>1208</v>
      </c>
      <c r="B95" s="238" t="s">
        <v>1207</v>
      </c>
      <c r="C95" s="238" t="s">
        <v>1209</v>
      </c>
      <c r="D95" s="239"/>
      <c r="E95" s="240" t="s">
        <v>1210</v>
      </c>
      <c r="F95" s="241" t="s">
        <v>1211</v>
      </c>
    </row>
  </sheetData>
  <mergeCells count="12">
    <mergeCell ref="A93:A94"/>
    <mergeCell ref="C53:E53"/>
    <mergeCell ref="A1:B1"/>
    <mergeCell ref="A82:A91"/>
    <mergeCell ref="A57:A65"/>
    <mergeCell ref="A72:A77"/>
    <mergeCell ref="A24:A29"/>
    <mergeCell ref="A67:A70"/>
    <mergeCell ref="A30:A36"/>
    <mergeCell ref="A51:A56"/>
    <mergeCell ref="A37:A50"/>
    <mergeCell ref="A2:A23"/>
  </mergeCells>
  <hyperlinks>
    <hyperlink ref="C91" r:id="rId1" xr:uid="{00000000-0004-0000-0100-000000000000}"/>
    <hyperlink ref="C88" r:id="rId2" xr:uid="{00000000-0004-0000-0100-000001000000}"/>
    <hyperlink ref="C87" r:id="rId3" xr:uid="{00000000-0004-0000-0100-000002000000}"/>
    <hyperlink ref="C67" r:id="rId4" xr:uid="{00000000-0004-0000-0100-000003000000}"/>
    <hyperlink ref="A51:A56" r:id="rId5" display="Estero" xr:uid="{9AA9B931-DF30-41EA-A59D-EA119D59666B}"/>
    <hyperlink ref="A67:A70" r:id="rId6" display="Score" xr:uid="{595926EA-E8C1-404A-848A-216588A74E52}"/>
    <hyperlink ref="A82:A91" r:id="rId7" display="Agri-BIO" xr:uid="{E4F8DF80-94CD-4326-9B6F-C052C7F8F739}"/>
    <hyperlink ref="A93:A94" r:id="rId8" display="Beneficiari" xr:uid="{656067CF-9CF9-4F06-9A31-8F2EEFE17F6D}"/>
    <hyperlink ref="A92" r:id="rId9" xr:uid="{6303AF79-3D92-4F13-AB3D-141D6C8BBF80}"/>
    <hyperlink ref="A95" r:id="rId10" xr:uid="{0B65A95A-3C9F-4DED-923E-02917C45F85B}"/>
    <hyperlink ref="C13" r:id="rId11" xr:uid="{AB6322F3-BED5-43BF-9490-DD3181542008}"/>
    <hyperlink ref="C90" r:id="rId12" xr:uid="{6C3B6CB7-3633-4447-9DE7-62354E407868}"/>
  </hyperlinks>
  <pageMargins left="0.11811023622047245" right="0.11811023622047245" top="0.15748031496062992" bottom="0.15748031496062992" header="0.31496062992125984" footer="0.31496062992125984"/>
  <pageSetup paperSize="9" scale="72" orientation="portrait" r:id="rId13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566DA0-5C55-4887-B093-D3A39CC347D6}">
  <sheetPr codeName="Foglio12">
    <tabColor theme="5" tint="-0.249977111117893"/>
  </sheetPr>
  <dimension ref="A1:AF244"/>
  <sheetViews>
    <sheetView zoomScaleNormal="100" workbookViewId="0">
      <pane ySplit="1" topLeftCell="A2" activePane="bottomLeft" state="frozen"/>
      <selection pane="bottomLeft" activeCell="H14" sqref="H14"/>
    </sheetView>
  </sheetViews>
  <sheetFormatPr defaultColWidth="9.140625" defaultRowHeight="15"/>
  <cols>
    <col min="1" max="1" width="50" style="209" customWidth="1"/>
    <col min="2" max="4" width="15.28515625" style="209" customWidth="1"/>
    <col min="5" max="6" width="19.5703125" style="209" customWidth="1"/>
    <col min="7" max="7" width="21.5703125" style="209" customWidth="1"/>
    <col min="8" max="8" width="23.85546875" style="209" customWidth="1"/>
    <col min="9" max="9" width="2.42578125" style="209" customWidth="1"/>
    <col min="10" max="10" width="9.42578125" style="209" customWidth="1"/>
    <col min="11" max="18" width="2.42578125" style="210" customWidth="1"/>
    <col min="19" max="19" width="13.5703125" style="210" customWidth="1"/>
    <col min="20" max="20" width="26.28515625" style="210" customWidth="1"/>
    <col min="21" max="32" width="9.140625" style="210" customWidth="1"/>
    <col min="33" max="16384" width="9.140625" style="209"/>
  </cols>
  <sheetData>
    <row r="1" spans="1:25" ht="42.75" customHeight="1" thickBot="1">
      <c r="A1" s="204" t="s">
        <v>241</v>
      </c>
      <c r="B1" s="205">
        <v>2015</v>
      </c>
      <c r="C1" s="205">
        <v>2016</v>
      </c>
      <c r="D1" s="205">
        <v>2017</v>
      </c>
      <c r="E1" s="205">
        <v>2018</v>
      </c>
      <c r="F1" s="206">
        <v>2019</v>
      </c>
      <c r="G1" s="207">
        <v>2020</v>
      </c>
      <c r="H1" s="208" t="s">
        <v>874</v>
      </c>
      <c r="S1" s="210" t="s">
        <v>241</v>
      </c>
      <c r="T1" s="210" t="s">
        <v>140</v>
      </c>
      <c r="U1" s="210" t="s">
        <v>141</v>
      </c>
      <c r="V1" s="210" t="s">
        <v>142</v>
      </c>
      <c r="W1" s="210" t="s">
        <v>143</v>
      </c>
      <c r="X1" s="210" t="s">
        <v>867</v>
      </c>
      <c r="Y1" s="210" t="s">
        <v>973</v>
      </c>
    </row>
    <row r="2" spans="1:25" ht="68.25" customHeight="1" thickTop="1" thickBot="1">
      <c r="A2" s="211" t="str">
        <f>"Codice Fiscale Azienda " &amp;U2</f>
        <v>Codice Fiscale Azienda 01759000340</v>
      </c>
      <c r="B2" s="212"/>
      <c r="C2" s="212"/>
      <c r="D2" s="212"/>
      <c r="E2" s="212"/>
      <c r="F2" s="212"/>
      <c r="G2" s="212"/>
      <c r="H2" s="212"/>
      <c r="S2" s="210" t="s">
        <v>639</v>
      </c>
      <c r="T2" s="210" t="s">
        <v>974</v>
      </c>
      <c r="U2" s="210" t="s">
        <v>974</v>
      </c>
      <c r="V2" s="210" t="s">
        <v>974</v>
      </c>
      <c r="W2" s="210" t="s">
        <v>974</v>
      </c>
      <c r="X2" s="210" t="s">
        <v>974</v>
      </c>
      <c r="Y2" s="210" t="s">
        <v>974</v>
      </c>
    </row>
    <row r="3" spans="1:25" ht="16.5" hidden="1" thickTop="1" thickBot="1">
      <c r="A3" s="213" t="str">
        <f>S3</f>
        <v>DT_CHIUSURA</v>
      </c>
      <c r="B3" s="214" t="str">
        <f>T3</f>
        <v>31/12/2015</v>
      </c>
      <c r="C3" s="214" t="str">
        <f t="shared" ref="C3:G3" si="0">U3</f>
        <v>31/12/2016</v>
      </c>
      <c r="D3" s="214" t="str">
        <f t="shared" si="0"/>
        <v>31/12/2017</v>
      </c>
      <c r="E3" s="214" t="str">
        <f t="shared" si="0"/>
        <v>31/12/2018</v>
      </c>
      <c r="F3" s="214" t="str">
        <f t="shared" si="0"/>
        <v>31/12/2019</v>
      </c>
      <c r="G3" s="214" t="str">
        <f t="shared" si="0"/>
        <v>31/12/2020</v>
      </c>
      <c r="H3" s="215"/>
      <c r="S3" s="210" t="s">
        <v>872</v>
      </c>
      <c r="T3" s="210" t="s">
        <v>871</v>
      </c>
      <c r="U3" s="210" t="s">
        <v>870</v>
      </c>
      <c r="V3" s="210" t="s">
        <v>975</v>
      </c>
      <c r="W3" s="210" t="s">
        <v>869</v>
      </c>
      <c r="X3" s="210" t="s">
        <v>868</v>
      </c>
      <c r="Y3" s="210" t="s">
        <v>976</v>
      </c>
    </row>
    <row r="4" spans="1:25" ht="16.5" hidden="1" thickTop="1" thickBot="1">
      <c r="A4" s="216" t="str">
        <f>T4</f>
        <v>2015</v>
      </c>
      <c r="B4" s="217" t="str">
        <f>U4</f>
        <v>2016</v>
      </c>
      <c r="C4" s="217" t="str">
        <f>V4</f>
        <v>2017</v>
      </c>
      <c r="D4" s="217" t="str">
        <f>W4</f>
        <v>2018</v>
      </c>
      <c r="E4" s="217" t="str">
        <f t="shared" ref="E4:F4" si="1">X4</f>
        <v>2019</v>
      </c>
      <c r="F4" s="217" t="str">
        <f t="shared" si="1"/>
        <v>2020</v>
      </c>
      <c r="G4" s="217"/>
      <c r="H4" s="218"/>
      <c r="S4" s="210" t="s">
        <v>245</v>
      </c>
      <c r="T4" s="210" t="s">
        <v>140</v>
      </c>
      <c r="U4" s="210" t="s">
        <v>141</v>
      </c>
      <c r="V4" s="210" t="s">
        <v>142</v>
      </c>
      <c r="W4" s="210" t="s">
        <v>143</v>
      </c>
      <c r="X4" s="210" t="s">
        <v>867</v>
      </c>
      <c r="Y4" s="210" t="s">
        <v>973</v>
      </c>
    </row>
    <row r="5" spans="1:25" ht="16.5" hidden="1" thickTop="1" thickBot="1">
      <c r="A5" s="216" t="str">
        <f>S5</f>
        <v>COMPARTO</v>
      </c>
      <c r="B5" s="217" t="str">
        <f t="shared" ref="B5:G6" si="2">T5</f>
        <v>IC</v>
      </c>
      <c r="C5" s="217" t="str">
        <f t="shared" si="2"/>
        <v>IC</v>
      </c>
      <c r="D5" s="217" t="str">
        <f t="shared" si="2"/>
        <v>IC</v>
      </c>
      <c r="E5" s="217" t="str">
        <f t="shared" si="2"/>
        <v>IC</v>
      </c>
      <c r="F5" s="217" t="str">
        <f t="shared" si="2"/>
        <v>IC</v>
      </c>
      <c r="G5" s="217" t="str">
        <f t="shared" si="2"/>
        <v>IC</v>
      </c>
      <c r="H5" s="218"/>
      <c r="S5" s="210" t="s">
        <v>246</v>
      </c>
      <c r="T5" s="210" t="s">
        <v>247</v>
      </c>
      <c r="U5" s="210" t="s">
        <v>247</v>
      </c>
      <c r="V5" s="210" t="s">
        <v>247</v>
      </c>
      <c r="W5" s="210" t="s">
        <v>247</v>
      </c>
      <c r="X5" s="210" t="s">
        <v>247</v>
      </c>
      <c r="Y5" s="210" t="s">
        <v>247</v>
      </c>
    </row>
    <row r="6" spans="1:25" ht="16.5" hidden="1" thickTop="1" thickBot="1">
      <c r="A6" s="219" t="str">
        <f>S6</f>
        <v>TIPO_BILANCIO</v>
      </c>
      <c r="B6" s="220" t="str">
        <f t="shared" si="2"/>
        <v>E</v>
      </c>
      <c r="C6" s="220" t="str">
        <f t="shared" si="2"/>
        <v>E</v>
      </c>
      <c r="D6" s="220" t="str">
        <f t="shared" si="2"/>
        <v>E</v>
      </c>
      <c r="E6" s="220" t="str">
        <f t="shared" si="2"/>
        <v>E</v>
      </c>
      <c r="F6" s="220" t="str">
        <f t="shared" si="2"/>
        <v>E</v>
      </c>
      <c r="G6" s="220" t="str">
        <f t="shared" si="2"/>
        <v>E</v>
      </c>
      <c r="H6" s="221"/>
      <c r="S6" s="210" t="s">
        <v>248</v>
      </c>
      <c r="T6" s="210" t="s">
        <v>249</v>
      </c>
      <c r="U6" s="210" t="s">
        <v>249</v>
      </c>
      <c r="V6" s="210" t="s">
        <v>249</v>
      </c>
      <c r="W6" s="210" t="s">
        <v>249</v>
      </c>
      <c r="X6" s="210" t="s">
        <v>249</v>
      </c>
      <c r="Y6" s="210" t="s">
        <v>249</v>
      </c>
    </row>
    <row r="7" spans="1:25" ht="33" customHeight="1" thickTop="1">
      <c r="A7" s="271" t="str">
        <f>A8</f>
        <v>A. CREDITI VERSO SOCI</v>
      </c>
      <c r="B7" s="272"/>
      <c r="C7" s="272"/>
      <c r="D7" s="272"/>
      <c r="E7" s="272"/>
      <c r="F7" s="272"/>
      <c r="G7" s="272"/>
      <c r="H7" s="272"/>
      <c r="S7" s="210" t="s">
        <v>250</v>
      </c>
      <c r="T7" s="210" t="s">
        <v>687</v>
      </c>
      <c r="U7" s="210" t="s">
        <v>687</v>
      </c>
      <c r="V7" s="210" t="s">
        <v>687</v>
      </c>
      <c r="W7" s="210" t="s">
        <v>687</v>
      </c>
      <c r="X7" s="210" t="s">
        <v>687</v>
      </c>
      <c r="Y7" s="210" t="s">
        <v>687</v>
      </c>
    </row>
    <row r="8" spans="1:25">
      <c r="A8" s="222" t="str">
        <f>S7</f>
        <v>A. CREDITI VERSO SOCI</v>
      </c>
      <c r="B8" s="223">
        <f t="shared" ref="B8:G9" si="3">1*T8</f>
        <v>0</v>
      </c>
      <c r="C8" s="223">
        <f t="shared" si="3"/>
        <v>0</v>
      </c>
      <c r="D8" s="223">
        <f t="shared" si="3"/>
        <v>0</v>
      </c>
      <c r="E8" s="223">
        <f t="shared" si="3"/>
        <v>0</v>
      </c>
      <c r="F8" s="223">
        <f t="shared" si="3"/>
        <v>0</v>
      </c>
      <c r="G8" s="224">
        <f t="shared" si="3"/>
        <v>0</v>
      </c>
      <c r="H8" s="225" t="str">
        <f t="shared" ref="H8:H9" si="4">IF(F8&lt;&gt;0,(G8-F8)/F8,"")</f>
        <v/>
      </c>
      <c r="S8" s="210" t="s">
        <v>252</v>
      </c>
      <c r="T8" s="210" t="s">
        <v>687</v>
      </c>
      <c r="U8" s="210" t="s">
        <v>687</v>
      </c>
      <c r="V8" s="210" t="s">
        <v>687</v>
      </c>
      <c r="W8" s="210" t="s">
        <v>687</v>
      </c>
      <c r="X8" s="210" t="s">
        <v>687</v>
      </c>
      <c r="Y8" s="210" t="s">
        <v>687</v>
      </c>
    </row>
    <row r="9" spans="1:25" ht="15.75" thickBot="1">
      <c r="A9" s="222" t="str">
        <f>S8</f>
        <v>Parte richiamata</v>
      </c>
      <c r="B9" s="226">
        <f t="shared" si="3"/>
        <v>22751</v>
      </c>
      <c r="C9" s="226">
        <f t="shared" si="3"/>
        <v>24791</v>
      </c>
      <c r="D9" s="226">
        <f t="shared" si="3"/>
        <v>62462</v>
      </c>
      <c r="E9" s="226">
        <f t="shared" si="3"/>
        <v>136438</v>
      </c>
      <c r="F9" s="226">
        <f t="shared" si="3"/>
        <v>150338</v>
      </c>
      <c r="G9" s="227">
        <f t="shared" si="3"/>
        <v>240283</v>
      </c>
      <c r="H9" s="225">
        <f t="shared" si="4"/>
        <v>0.59828519735529273</v>
      </c>
      <c r="S9" s="210" t="s">
        <v>253</v>
      </c>
      <c r="T9" s="210" t="s">
        <v>977</v>
      </c>
      <c r="U9" s="210" t="s">
        <v>978</v>
      </c>
      <c r="V9" s="210" t="s">
        <v>979</v>
      </c>
      <c r="W9" s="210" t="s">
        <v>980</v>
      </c>
      <c r="X9" s="210" t="s">
        <v>981</v>
      </c>
      <c r="Y9" s="210" t="s">
        <v>982</v>
      </c>
    </row>
    <row r="10" spans="1:25" ht="36" customHeight="1" thickTop="1">
      <c r="A10" s="271" t="str">
        <f>A11</f>
        <v>B. IMMOBILIZZAZIONI</v>
      </c>
      <c r="B10" s="272"/>
      <c r="C10" s="272"/>
      <c r="D10" s="272"/>
      <c r="E10" s="272"/>
      <c r="F10" s="272"/>
      <c r="G10" s="272"/>
      <c r="H10" s="272"/>
      <c r="S10" s="210" t="s">
        <v>257</v>
      </c>
      <c r="T10" s="210" t="s">
        <v>983</v>
      </c>
      <c r="U10" s="210" t="s">
        <v>984</v>
      </c>
      <c r="V10" s="210" t="s">
        <v>985</v>
      </c>
      <c r="W10" s="210" t="s">
        <v>986</v>
      </c>
      <c r="X10" s="210" t="s">
        <v>987</v>
      </c>
      <c r="Y10" s="210" t="s">
        <v>988</v>
      </c>
    </row>
    <row r="11" spans="1:25">
      <c r="A11" s="222" t="str">
        <f t="shared" ref="A11:A48" si="5">S9</f>
        <v>B. IMMOBILIZZAZIONI</v>
      </c>
      <c r="B11" s="223">
        <f t="shared" ref="B11:G48" si="6">T9*1</f>
        <v>22751</v>
      </c>
      <c r="C11" s="223">
        <f t="shared" si="6"/>
        <v>24791</v>
      </c>
      <c r="D11" s="223">
        <f t="shared" si="6"/>
        <v>62462</v>
      </c>
      <c r="E11" s="223">
        <f t="shared" si="6"/>
        <v>136438</v>
      </c>
      <c r="F11" s="223">
        <f t="shared" si="6"/>
        <v>150338</v>
      </c>
      <c r="G11" s="224">
        <f t="shared" si="6"/>
        <v>240283</v>
      </c>
      <c r="H11" s="225">
        <f>IF(F11&lt;&gt;0,(G11-F11)/F11,"")</f>
        <v>0.59828519735529273</v>
      </c>
      <c r="S11" s="210" t="s">
        <v>261</v>
      </c>
      <c r="W11" s="210" t="s">
        <v>687</v>
      </c>
      <c r="X11" s="210" t="s">
        <v>687</v>
      </c>
      <c r="Y11" s="210" t="s">
        <v>687</v>
      </c>
    </row>
    <row r="12" spans="1:25">
      <c r="A12" s="222" t="str">
        <f t="shared" si="5"/>
        <v>B.I. IMMATERIALI</v>
      </c>
      <c r="B12" s="223">
        <f t="shared" si="6"/>
        <v>21880</v>
      </c>
      <c r="C12" s="223">
        <f t="shared" si="6"/>
        <v>10940</v>
      </c>
      <c r="D12" s="223">
        <f t="shared" si="6"/>
        <v>38320</v>
      </c>
      <c r="E12" s="223">
        <f t="shared" si="6"/>
        <v>109920</v>
      </c>
      <c r="F12" s="223">
        <f t="shared" si="6"/>
        <v>142797</v>
      </c>
      <c r="G12" s="224">
        <f t="shared" si="6"/>
        <v>237724</v>
      </c>
      <c r="H12" s="225">
        <f t="shared" ref="H12:H75" si="7">IF(F12&lt;&gt;0,(G12-F12)/F12,"")</f>
        <v>0.6647688676932989</v>
      </c>
      <c r="S12" s="210" t="s">
        <v>262</v>
      </c>
      <c r="W12" s="210" t="s">
        <v>687</v>
      </c>
      <c r="X12" s="210" t="s">
        <v>687</v>
      </c>
      <c r="Y12" s="210" t="s">
        <v>687</v>
      </c>
    </row>
    <row r="13" spans="1:25">
      <c r="A13" s="222" t="str">
        <f t="shared" si="5"/>
        <v>B.I.1. Impianti /ampliamento</v>
      </c>
      <c r="B13" s="223">
        <f t="shared" si="6"/>
        <v>0</v>
      </c>
      <c r="C13" s="223">
        <f t="shared" si="6"/>
        <v>0</v>
      </c>
      <c r="D13" s="223">
        <f t="shared" si="6"/>
        <v>0</v>
      </c>
      <c r="E13" s="223">
        <f t="shared" si="6"/>
        <v>0</v>
      </c>
      <c r="F13" s="223">
        <f t="shared" si="6"/>
        <v>0</v>
      </c>
      <c r="G13" s="224">
        <f t="shared" si="6"/>
        <v>0</v>
      </c>
      <c r="H13" s="225" t="str">
        <f t="shared" si="7"/>
        <v/>
      </c>
      <c r="S13" s="210" t="s">
        <v>263</v>
      </c>
      <c r="W13" s="210" t="s">
        <v>687</v>
      </c>
      <c r="X13" s="210" t="s">
        <v>687</v>
      </c>
      <c r="Y13" s="210" t="s">
        <v>687</v>
      </c>
    </row>
    <row r="14" spans="1:25">
      <c r="A14" s="222" t="str">
        <f t="shared" si="5"/>
        <v>B.I.2. Ricerca e sviluppo</v>
      </c>
      <c r="B14" s="223">
        <f t="shared" si="6"/>
        <v>0</v>
      </c>
      <c r="C14" s="223">
        <f t="shared" si="6"/>
        <v>0</v>
      </c>
      <c r="D14" s="223">
        <f t="shared" si="6"/>
        <v>0</v>
      </c>
      <c r="E14" s="223">
        <f t="shared" si="6"/>
        <v>0</v>
      </c>
      <c r="F14" s="223">
        <f t="shared" si="6"/>
        <v>0</v>
      </c>
      <c r="G14" s="224">
        <f t="shared" si="6"/>
        <v>0</v>
      </c>
      <c r="H14" s="225" t="str">
        <f t="shared" si="7"/>
        <v/>
      </c>
      <c r="S14" s="210" t="s">
        <v>264</v>
      </c>
      <c r="W14" s="210" t="s">
        <v>687</v>
      </c>
      <c r="X14" s="210" t="s">
        <v>687</v>
      </c>
      <c r="Y14" s="210" t="s">
        <v>687</v>
      </c>
    </row>
    <row r="15" spans="1:25">
      <c r="A15" s="222" t="str">
        <f t="shared" si="5"/>
        <v>B.I.3. Brevetti</v>
      </c>
      <c r="B15" s="223">
        <f t="shared" si="6"/>
        <v>0</v>
      </c>
      <c r="C15" s="223">
        <f t="shared" si="6"/>
        <v>0</v>
      </c>
      <c r="D15" s="223">
        <f t="shared" si="6"/>
        <v>0</v>
      </c>
      <c r="E15" s="223">
        <f t="shared" si="6"/>
        <v>0</v>
      </c>
      <c r="F15" s="223">
        <f t="shared" si="6"/>
        <v>0</v>
      </c>
      <c r="G15" s="224">
        <f t="shared" si="6"/>
        <v>0</v>
      </c>
      <c r="H15" s="225" t="str">
        <f t="shared" si="7"/>
        <v/>
      </c>
      <c r="S15" s="210" t="s">
        <v>265</v>
      </c>
      <c r="W15" s="210" t="s">
        <v>687</v>
      </c>
      <c r="X15" s="210" t="s">
        <v>687</v>
      </c>
      <c r="Y15" s="210" t="s">
        <v>687</v>
      </c>
    </row>
    <row r="16" spans="1:25">
      <c r="A16" s="222" t="str">
        <f t="shared" si="5"/>
        <v>B.I.4. Concessioni / licenze</v>
      </c>
      <c r="B16" s="223">
        <f t="shared" si="6"/>
        <v>0</v>
      </c>
      <c r="C16" s="223">
        <f t="shared" si="6"/>
        <v>0</v>
      </c>
      <c r="D16" s="223">
        <f t="shared" si="6"/>
        <v>0</v>
      </c>
      <c r="E16" s="223">
        <f t="shared" si="6"/>
        <v>0</v>
      </c>
      <c r="F16" s="223">
        <f t="shared" si="6"/>
        <v>0</v>
      </c>
      <c r="G16" s="224">
        <f t="shared" si="6"/>
        <v>0</v>
      </c>
      <c r="H16" s="225" t="str">
        <f t="shared" si="7"/>
        <v/>
      </c>
      <c r="S16" s="210" t="s">
        <v>266</v>
      </c>
      <c r="W16" s="210" t="s">
        <v>687</v>
      </c>
      <c r="X16" s="210" t="s">
        <v>687</v>
      </c>
      <c r="Y16" s="210" t="s">
        <v>687</v>
      </c>
    </row>
    <row r="17" spans="1:25">
      <c r="A17" s="222" t="str">
        <f t="shared" si="5"/>
        <v>B.I.5. Avviamento / Differenza di consolidamento</v>
      </c>
      <c r="B17" s="223">
        <f t="shared" si="6"/>
        <v>0</v>
      </c>
      <c r="C17" s="223">
        <f t="shared" si="6"/>
        <v>0</v>
      </c>
      <c r="D17" s="223">
        <f t="shared" si="6"/>
        <v>0</v>
      </c>
      <c r="E17" s="223">
        <f t="shared" si="6"/>
        <v>0</v>
      </c>
      <c r="F17" s="223">
        <f t="shared" si="6"/>
        <v>0</v>
      </c>
      <c r="G17" s="224">
        <f t="shared" si="6"/>
        <v>0</v>
      </c>
      <c r="H17" s="225" t="str">
        <f t="shared" si="7"/>
        <v/>
      </c>
      <c r="S17" s="210" t="s">
        <v>268</v>
      </c>
      <c r="W17" s="210" t="s">
        <v>687</v>
      </c>
      <c r="X17" s="210" t="s">
        <v>687</v>
      </c>
      <c r="Y17" s="210" t="s">
        <v>687</v>
      </c>
    </row>
    <row r="18" spans="1:25">
      <c r="A18" s="222" t="str">
        <f t="shared" si="5"/>
        <v>di cui: Avviamento</v>
      </c>
      <c r="B18" s="223">
        <f t="shared" si="6"/>
        <v>0</v>
      </c>
      <c r="C18" s="223">
        <f t="shared" si="6"/>
        <v>0</v>
      </c>
      <c r="D18" s="223">
        <f t="shared" si="6"/>
        <v>0</v>
      </c>
      <c r="E18" s="223">
        <f t="shared" si="6"/>
        <v>0</v>
      </c>
      <c r="F18" s="223">
        <f t="shared" si="6"/>
        <v>0</v>
      </c>
      <c r="G18" s="224">
        <f t="shared" si="6"/>
        <v>0</v>
      </c>
      <c r="H18" s="225" t="str">
        <f t="shared" si="7"/>
        <v/>
      </c>
      <c r="S18" s="210" t="s">
        <v>269</v>
      </c>
      <c r="W18" s="210" t="s">
        <v>687</v>
      </c>
      <c r="X18" s="210" t="s">
        <v>687</v>
      </c>
      <c r="Y18" s="210" t="s">
        <v>687</v>
      </c>
    </row>
    <row r="19" spans="1:25">
      <c r="A19" s="222" t="str">
        <f t="shared" si="5"/>
        <v>B.I.6. Immobilizzazioni in corso e acconti</v>
      </c>
      <c r="B19" s="223">
        <f t="shared" si="6"/>
        <v>0</v>
      </c>
      <c r="C19" s="223">
        <f t="shared" si="6"/>
        <v>0</v>
      </c>
      <c r="D19" s="223">
        <f t="shared" si="6"/>
        <v>0</v>
      </c>
      <c r="E19" s="223">
        <f t="shared" si="6"/>
        <v>0</v>
      </c>
      <c r="F19" s="223">
        <f t="shared" si="6"/>
        <v>0</v>
      </c>
      <c r="G19" s="224">
        <f t="shared" si="6"/>
        <v>0</v>
      </c>
      <c r="H19" s="225" t="str">
        <f t="shared" si="7"/>
        <v/>
      </c>
      <c r="S19" s="210" t="s">
        <v>270</v>
      </c>
      <c r="T19" s="210" t="s">
        <v>989</v>
      </c>
      <c r="W19" s="210" t="s">
        <v>687</v>
      </c>
      <c r="X19" s="210" t="s">
        <v>687</v>
      </c>
      <c r="Y19" s="210" t="s">
        <v>990</v>
      </c>
    </row>
    <row r="20" spans="1:25">
      <c r="A20" s="222" t="str">
        <f t="shared" si="5"/>
        <v>B.I.7. Altre</v>
      </c>
      <c r="B20" s="223">
        <f t="shared" si="6"/>
        <v>0</v>
      </c>
      <c r="C20" s="223">
        <f t="shared" si="6"/>
        <v>0</v>
      </c>
      <c r="D20" s="223">
        <f t="shared" si="6"/>
        <v>0</v>
      </c>
      <c r="E20" s="223">
        <f t="shared" si="6"/>
        <v>0</v>
      </c>
      <c r="F20" s="223">
        <f t="shared" si="6"/>
        <v>0</v>
      </c>
      <c r="G20" s="224">
        <f t="shared" si="6"/>
        <v>0</v>
      </c>
      <c r="H20" s="225" t="str">
        <f t="shared" si="7"/>
        <v/>
      </c>
      <c r="S20" s="210" t="s">
        <v>274</v>
      </c>
      <c r="T20" s="210" t="s">
        <v>687</v>
      </c>
      <c r="U20" s="210" t="s">
        <v>991</v>
      </c>
      <c r="V20" s="210" t="s">
        <v>992</v>
      </c>
      <c r="W20" s="210" t="s">
        <v>993</v>
      </c>
      <c r="X20" s="210" t="s">
        <v>994</v>
      </c>
      <c r="Y20" s="210" t="s">
        <v>995</v>
      </c>
    </row>
    <row r="21" spans="1:25">
      <c r="A21" s="222" t="str">
        <f t="shared" si="5"/>
        <v>Fondo ammortamento</v>
      </c>
      <c r="B21" s="223">
        <f t="shared" si="6"/>
        <v>30940</v>
      </c>
      <c r="C21" s="223">
        <f t="shared" si="6"/>
        <v>0</v>
      </c>
      <c r="D21" s="223">
        <f t="shared" si="6"/>
        <v>0</v>
      </c>
      <c r="E21" s="223">
        <f t="shared" si="6"/>
        <v>0</v>
      </c>
      <c r="F21" s="223">
        <f t="shared" si="6"/>
        <v>0</v>
      </c>
      <c r="G21" s="224">
        <f t="shared" si="6"/>
        <v>67768</v>
      </c>
      <c r="H21" s="225" t="str">
        <f t="shared" si="7"/>
        <v/>
      </c>
      <c r="S21" s="210" t="s">
        <v>278</v>
      </c>
      <c r="T21" s="210" t="s">
        <v>687</v>
      </c>
      <c r="W21" s="210" t="s">
        <v>687</v>
      </c>
      <c r="X21" s="210" t="s">
        <v>687</v>
      </c>
      <c r="Y21" s="210" t="s">
        <v>687</v>
      </c>
    </row>
    <row r="22" spans="1:25">
      <c r="A22" s="222" t="str">
        <f t="shared" si="5"/>
        <v>B.II. MATERIALI</v>
      </c>
      <c r="B22" s="223">
        <f t="shared" si="6"/>
        <v>0</v>
      </c>
      <c r="C22" s="223">
        <f t="shared" si="6"/>
        <v>2980</v>
      </c>
      <c r="D22" s="223">
        <f t="shared" si="6"/>
        <v>3271</v>
      </c>
      <c r="E22" s="223">
        <f t="shared" si="6"/>
        <v>3647</v>
      </c>
      <c r="F22" s="223">
        <f t="shared" si="6"/>
        <v>2670</v>
      </c>
      <c r="G22" s="224">
        <f t="shared" si="6"/>
        <v>1688</v>
      </c>
      <c r="H22" s="225">
        <f t="shared" si="7"/>
        <v>-0.36779026217228467</v>
      </c>
      <c r="S22" s="210" t="s">
        <v>279</v>
      </c>
      <c r="T22" s="210" t="s">
        <v>687</v>
      </c>
      <c r="W22" s="210" t="s">
        <v>687</v>
      </c>
      <c r="X22" s="210" t="s">
        <v>687</v>
      </c>
      <c r="Y22" s="210" t="s">
        <v>687</v>
      </c>
    </row>
    <row r="23" spans="1:25">
      <c r="A23" s="222" t="str">
        <f t="shared" si="5"/>
        <v>di cui: Beni materiali concessi in locazione finanziaria</v>
      </c>
      <c r="B23" s="223">
        <f t="shared" si="6"/>
        <v>0</v>
      </c>
      <c r="C23" s="223">
        <f t="shared" si="6"/>
        <v>0</v>
      </c>
      <c r="D23" s="223">
        <f t="shared" si="6"/>
        <v>0</v>
      </c>
      <c r="E23" s="223">
        <f t="shared" si="6"/>
        <v>0</v>
      </c>
      <c r="F23" s="223">
        <f t="shared" si="6"/>
        <v>0</v>
      </c>
      <c r="G23" s="224">
        <f t="shared" si="6"/>
        <v>0</v>
      </c>
      <c r="H23" s="225" t="str">
        <f t="shared" si="7"/>
        <v/>
      </c>
      <c r="S23" s="210" t="s">
        <v>280</v>
      </c>
      <c r="T23" s="210" t="s">
        <v>687</v>
      </c>
      <c r="W23" s="210" t="s">
        <v>687</v>
      </c>
      <c r="X23" s="210" t="s">
        <v>687</v>
      </c>
      <c r="Y23" s="210" t="s">
        <v>687</v>
      </c>
    </row>
    <row r="24" spans="1:25">
      <c r="A24" s="222" t="str">
        <f t="shared" si="5"/>
        <v>B.II.1. Terreni e fabbricati</v>
      </c>
      <c r="B24" s="223">
        <f t="shared" si="6"/>
        <v>0</v>
      </c>
      <c r="C24" s="223">
        <f t="shared" si="6"/>
        <v>0</v>
      </c>
      <c r="D24" s="223">
        <f t="shared" si="6"/>
        <v>0</v>
      </c>
      <c r="E24" s="223">
        <f t="shared" si="6"/>
        <v>0</v>
      </c>
      <c r="F24" s="223">
        <f t="shared" si="6"/>
        <v>0</v>
      </c>
      <c r="G24" s="224">
        <f t="shared" si="6"/>
        <v>0</v>
      </c>
      <c r="H24" s="225" t="str">
        <f t="shared" si="7"/>
        <v/>
      </c>
      <c r="S24" s="210" t="s">
        <v>281</v>
      </c>
      <c r="T24" s="210" t="s">
        <v>687</v>
      </c>
      <c r="W24" s="210" t="s">
        <v>687</v>
      </c>
      <c r="X24" s="210" t="s">
        <v>687</v>
      </c>
      <c r="Y24" s="210" t="s">
        <v>687</v>
      </c>
    </row>
    <row r="25" spans="1:25">
      <c r="A25" s="222" t="str">
        <f t="shared" si="5"/>
        <v>B.II.2. Impianti</v>
      </c>
      <c r="B25" s="223">
        <f t="shared" si="6"/>
        <v>0</v>
      </c>
      <c r="C25" s="223">
        <f t="shared" si="6"/>
        <v>0</v>
      </c>
      <c r="D25" s="223">
        <f t="shared" si="6"/>
        <v>0</v>
      </c>
      <c r="E25" s="223">
        <f t="shared" si="6"/>
        <v>0</v>
      </c>
      <c r="F25" s="223">
        <f t="shared" si="6"/>
        <v>0</v>
      </c>
      <c r="G25" s="224">
        <f t="shared" si="6"/>
        <v>0</v>
      </c>
      <c r="H25" s="225" t="str">
        <f t="shared" si="7"/>
        <v/>
      </c>
      <c r="S25" s="210" t="s">
        <v>282</v>
      </c>
      <c r="T25" s="210" t="s">
        <v>687</v>
      </c>
      <c r="W25" s="210" t="s">
        <v>687</v>
      </c>
      <c r="X25" s="210" t="s">
        <v>687</v>
      </c>
      <c r="Y25" s="210" t="s">
        <v>687</v>
      </c>
    </row>
    <row r="26" spans="1:25">
      <c r="A26" s="222" t="str">
        <f t="shared" si="5"/>
        <v>B.II.3. Attrezzature industriali e commerciali</v>
      </c>
      <c r="B26" s="223">
        <f t="shared" si="6"/>
        <v>0</v>
      </c>
      <c r="C26" s="223">
        <f t="shared" si="6"/>
        <v>0</v>
      </c>
      <c r="D26" s="223">
        <f t="shared" si="6"/>
        <v>0</v>
      </c>
      <c r="E26" s="223">
        <f t="shared" si="6"/>
        <v>0</v>
      </c>
      <c r="F26" s="223">
        <f t="shared" si="6"/>
        <v>0</v>
      </c>
      <c r="G26" s="224">
        <f t="shared" si="6"/>
        <v>0</v>
      </c>
      <c r="H26" s="225" t="str">
        <f t="shared" si="7"/>
        <v/>
      </c>
      <c r="S26" s="210" t="s">
        <v>283</v>
      </c>
      <c r="T26" s="210" t="s">
        <v>687</v>
      </c>
      <c r="W26" s="210" t="s">
        <v>687</v>
      </c>
      <c r="X26" s="210" t="s">
        <v>687</v>
      </c>
      <c r="Y26" s="210" t="s">
        <v>687</v>
      </c>
    </row>
    <row r="27" spans="1:25">
      <c r="A27" s="222" t="str">
        <f t="shared" si="5"/>
        <v>B.II.4. Altri beni</v>
      </c>
      <c r="B27" s="223">
        <f t="shared" si="6"/>
        <v>0</v>
      </c>
      <c r="C27" s="223">
        <f t="shared" si="6"/>
        <v>0</v>
      </c>
      <c r="D27" s="223">
        <f t="shared" si="6"/>
        <v>0</v>
      </c>
      <c r="E27" s="223">
        <f t="shared" si="6"/>
        <v>0</v>
      </c>
      <c r="F27" s="223">
        <f t="shared" si="6"/>
        <v>0</v>
      </c>
      <c r="G27" s="224">
        <f t="shared" si="6"/>
        <v>0</v>
      </c>
      <c r="H27" s="225" t="str">
        <f t="shared" si="7"/>
        <v/>
      </c>
      <c r="S27" s="210" t="s">
        <v>284</v>
      </c>
      <c r="T27" s="210" t="s">
        <v>996</v>
      </c>
      <c r="W27" s="210" t="s">
        <v>687</v>
      </c>
      <c r="X27" s="210" t="s">
        <v>687</v>
      </c>
      <c r="Y27" s="210" t="s">
        <v>997</v>
      </c>
    </row>
    <row r="28" spans="1:25">
      <c r="A28" s="222" t="str">
        <f t="shared" si="5"/>
        <v>B.II.5. Immobilizzazioni in corso e acconti</v>
      </c>
      <c r="B28" s="223">
        <f t="shared" si="6"/>
        <v>0</v>
      </c>
      <c r="C28" s="223">
        <f t="shared" si="6"/>
        <v>0</v>
      </c>
      <c r="D28" s="223">
        <f t="shared" si="6"/>
        <v>0</v>
      </c>
      <c r="E28" s="223">
        <f t="shared" si="6"/>
        <v>0</v>
      </c>
      <c r="F28" s="223">
        <f t="shared" si="6"/>
        <v>0</v>
      </c>
      <c r="G28" s="224">
        <f t="shared" si="6"/>
        <v>0</v>
      </c>
      <c r="H28" s="225" t="str">
        <f t="shared" si="7"/>
        <v/>
      </c>
      <c r="S28" s="210" t="s">
        <v>288</v>
      </c>
      <c r="T28" s="210" t="s">
        <v>998</v>
      </c>
      <c r="U28" s="210" t="s">
        <v>999</v>
      </c>
      <c r="V28" s="210" t="s">
        <v>1000</v>
      </c>
      <c r="W28" s="210" t="s">
        <v>1001</v>
      </c>
      <c r="X28" s="210" t="s">
        <v>1002</v>
      </c>
      <c r="Y28" s="210" t="s">
        <v>998</v>
      </c>
    </row>
    <row r="29" spans="1:25">
      <c r="A29" s="222" t="str">
        <f t="shared" si="5"/>
        <v>Fondo ammortamento(2)</v>
      </c>
      <c r="B29" s="223">
        <f t="shared" si="6"/>
        <v>15000</v>
      </c>
      <c r="C29" s="223">
        <f t="shared" si="6"/>
        <v>0</v>
      </c>
      <c r="D29" s="223">
        <f t="shared" si="6"/>
        <v>0</v>
      </c>
      <c r="E29" s="223">
        <f t="shared" si="6"/>
        <v>0</v>
      </c>
      <c r="F29" s="223">
        <f t="shared" si="6"/>
        <v>0</v>
      </c>
      <c r="G29" s="224">
        <f t="shared" si="6"/>
        <v>18725</v>
      </c>
      <c r="H29" s="225" t="str">
        <f>IF(F29&lt;&gt;0,(G29-F29)/F29,"")</f>
        <v/>
      </c>
      <c r="S29" s="210" t="s">
        <v>290</v>
      </c>
      <c r="W29" s="210" t="s">
        <v>687</v>
      </c>
      <c r="X29" s="210" t="s">
        <v>687</v>
      </c>
      <c r="Y29" s="210" t="s">
        <v>687</v>
      </c>
    </row>
    <row r="30" spans="1:25">
      <c r="A30" s="222" t="str">
        <f t="shared" si="5"/>
        <v>B.III. FINANZIARIE</v>
      </c>
      <c r="B30" s="223">
        <f t="shared" si="6"/>
        <v>871</v>
      </c>
      <c r="C30" s="223">
        <f t="shared" si="6"/>
        <v>10871</v>
      </c>
      <c r="D30" s="223">
        <f t="shared" si="6"/>
        <v>20871</v>
      </c>
      <c r="E30" s="223">
        <f t="shared" si="6"/>
        <v>22871</v>
      </c>
      <c r="F30" s="223">
        <f t="shared" si="6"/>
        <v>4871</v>
      </c>
      <c r="G30" s="224">
        <f t="shared" si="6"/>
        <v>871</v>
      </c>
      <c r="H30" s="225">
        <f t="shared" si="7"/>
        <v>-0.8211866146581811</v>
      </c>
      <c r="S30" s="210" t="s">
        <v>291</v>
      </c>
      <c r="W30" s="210" t="s">
        <v>687</v>
      </c>
      <c r="X30" s="210" t="s">
        <v>687</v>
      </c>
      <c r="Y30" s="210" t="s">
        <v>687</v>
      </c>
    </row>
    <row r="31" spans="1:25">
      <c r="A31" s="222" t="str">
        <f t="shared" si="5"/>
        <v>B.III.1. Partecipazioni</v>
      </c>
      <c r="B31" s="223">
        <f t="shared" si="6"/>
        <v>0</v>
      </c>
      <c r="C31" s="223">
        <f t="shared" si="6"/>
        <v>0</v>
      </c>
      <c r="D31" s="223">
        <f t="shared" si="6"/>
        <v>0</v>
      </c>
      <c r="E31" s="223">
        <f t="shared" si="6"/>
        <v>0</v>
      </c>
      <c r="F31" s="223">
        <f t="shared" si="6"/>
        <v>0</v>
      </c>
      <c r="G31" s="224">
        <f t="shared" si="6"/>
        <v>0</v>
      </c>
      <c r="H31" s="225" t="str">
        <f t="shared" si="7"/>
        <v/>
      </c>
      <c r="S31" s="210" t="s">
        <v>292</v>
      </c>
      <c r="W31" s="210" t="s">
        <v>687</v>
      </c>
      <c r="X31" s="210" t="s">
        <v>687</v>
      </c>
      <c r="Y31" s="210" t="s">
        <v>687</v>
      </c>
    </row>
    <row r="32" spans="1:25">
      <c r="A32" s="222" t="str">
        <f t="shared" si="5"/>
        <v>B.III.1.a. In imprese Controllate</v>
      </c>
      <c r="B32" s="223">
        <f t="shared" si="6"/>
        <v>0</v>
      </c>
      <c r="C32" s="223">
        <f t="shared" si="6"/>
        <v>0</v>
      </c>
      <c r="D32" s="223">
        <f t="shared" si="6"/>
        <v>0</v>
      </c>
      <c r="E32" s="223">
        <f t="shared" si="6"/>
        <v>0</v>
      </c>
      <c r="F32" s="223">
        <f t="shared" si="6"/>
        <v>0</v>
      </c>
      <c r="G32" s="224">
        <f t="shared" si="6"/>
        <v>0</v>
      </c>
      <c r="H32" s="225" t="str">
        <f t="shared" si="7"/>
        <v/>
      </c>
      <c r="S32" s="210" t="s">
        <v>293</v>
      </c>
      <c r="W32" s="210" t="s">
        <v>687</v>
      </c>
      <c r="X32" s="210" t="s">
        <v>687</v>
      </c>
      <c r="Y32" s="210" t="s">
        <v>687</v>
      </c>
    </row>
    <row r="33" spans="1:25">
      <c r="A33" s="222" t="str">
        <f t="shared" si="5"/>
        <v>B.III.1.b. In imprese Collegate</v>
      </c>
      <c r="B33" s="223">
        <f t="shared" si="6"/>
        <v>0</v>
      </c>
      <c r="C33" s="223">
        <f t="shared" si="6"/>
        <v>0</v>
      </c>
      <c r="D33" s="223">
        <f t="shared" si="6"/>
        <v>0</v>
      </c>
      <c r="E33" s="223">
        <f t="shared" si="6"/>
        <v>0</v>
      </c>
      <c r="F33" s="223">
        <f t="shared" si="6"/>
        <v>0</v>
      </c>
      <c r="G33" s="224">
        <f t="shared" si="6"/>
        <v>0</v>
      </c>
      <c r="H33" s="225" t="str">
        <f t="shared" si="7"/>
        <v/>
      </c>
      <c r="S33" s="210" t="s">
        <v>295</v>
      </c>
      <c r="W33" s="210" t="s">
        <v>687</v>
      </c>
      <c r="X33" s="210" t="s">
        <v>687</v>
      </c>
      <c r="Y33" s="210" t="s">
        <v>687</v>
      </c>
    </row>
    <row r="34" spans="1:25">
      <c r="A34" s="222" t="str">
        <f t="shared" si="5"/>
        <v>B.III.1.c. In imprese Controllanti</v>
      </c>
      <c r="B34" s="223">
        <f t="shared" si="6"/>
        <v>0</v>
      </c>
      <c r="C34" s="223">
        <f t="shared" si="6"/>
        <v>0</v>
      </c>
      <c r="D34" s="223">
        <f t="shared" si="6"/>
        <v>0</v>
      </c>
      <c r="E34" s="223">
        <f t="shared" si="6"/>
        <v>0</v>
      </c>
      <c r="F34" s="223">
        <f t="shared" si="6"/>
        <v>0</v>
      </c>
      <c r="G34" s="224">
        <f t="shared" si="6"/>
        <v>0</v>
      </c>
      <c r="H34" s="225" t="str">
        <f t="shared" si="7"/>
        <v/>
      </c>
      <c r="S34" s="210" t="s">
        <v>296</v>
      </c>
      <c r="T34" s="210" t="s">
        <v>687</v>
      </c>
      <c r="W34" s="210" t="s">
        <v>687</v>
      </c>
      <c r="X34" s="210" t="s">
        <v>687</v>
      </c>
      <c r="Y34" s="210" t="s">
        <v>687</v>
      </c>
    </row>
    <row r="35" spans="1:25">
      <c r="A35" s="222" t="str">
        <f t="shared" si="5"/>
        <v>B.III.1.d. Altre</v>
      </c>
      <c r="B35" s="223">
        <f t="shared" si="6"/>
        <v>0</v>
      </c>
      <c r="C35" s="223">
        <f t="shared" si="6"/>
        <v>0</v>
      </c>
      <c r="D35" s="223">
        <f t="shared" si="6"/>
        <v>0</v>
      </c>
      <c r="E35" s="223">
        <f t="shared" si="6"/>
        <v>0</v>
      </c>
      <c r="F35" s="223">
        <f t="shared" si="6"/>
        <v>0</v>
      </c>
      <c r="G35" s="224">
        <f t="shared" si="6"/>
        <v>0</v>
      </c>
      <c r="H35" s="225" t="str">
        <f t="shared" si="7"/>
        <v/>
      </c>
      <c r="S35" s="210" t="s">
        <v>297</v>
      </c>
      <c r="T35" s="210" t="s">
        <v>687</v>
      </c>
      <c r="W35" s="210" t="s">
        <v>687</v>
      </c>
      <c r="X35" s="210" t="s">
        <v>687</v>
      </c>
      <c r="Y35" s="210" t="s">
        <v>687</v>
      </c>
    </row>
    <row r="36" spans="1:25">
      <c r="A36" s="222" t="str">
        <f t="shared" si="5"/>
        <v>B.III.2. Crediti</v>
      </c>
      <c r="B36" s="223">
        <f t="shared" si="6"/>
        <v>0</v>
      </c>
      <c r="C36" s="223">
        <f t="shared" si="6"/>
        <v>0</v>
      </c>
      <c r="D36" s="223">
        <f t="shared" si="6"/>
        <v>0</v>
      </c>
      <c r="E36" s="223">
        <f t="shared" si="6"/>
        <v>0</v>
      </c>
      <c r="F36" s="223">
        <f t="shared" si="6"/>
        <v>0</v>
      </c>
      <c r="G36" s="224">
        <f t="shared" si="6"/>
        <v>0</v>
      </c>
      <c r="H36" s="225" t="str">
        <f t="shared" si="7"/>
        <v/>
      </c>
      <c r="S36" s="210" t="s">
        <v>298</v>
      </c>
      <c r="T36" s="210" t="s">
        <v>687</v>
      </c>
      <c r="W36" s="210" t="s">
        <v>687</v>
      </c>
      <c r="X36" s="210" t="s">
        <v>687</v>
      </c>
      <c r="Y36" s="210" t="s">
        <v>687</v>
      </c>
    </row>
    <row r="37" spans="1:25">
      <c r="A37" s="222" t="str">
        <f t="shared" si="5"/>
        <v>di cui: esigibili entro l'esercizio successivo</v>
      </c>
      <c r="B37" s="223">
        <f t="shared" si="6"/>
        <v>0</v>
      </c>
      <c r="C37" s="223">
        <f t="shared" si="6"/>
        <v>0</v>
      </c>
      <c r="D37" s="223">
        <f t="shared" si="6"/>
        <v>0</v>
      </c>
      <c r="E37" s="223">
        <f t="shared" si="6"/>
        <v>0</v>
      </c>
      <c r="F37" s="223">
        <f t="shared" si="6"/>
        <v>0</v>
      </c>
      <c r="G37" s="224">
        <f t="shared" si="6"/>
        <v>0</v>
      </c>
      <c r="H37" s="225" t="str">
        <f t="shared" si="7"/>
        <v/>
      </c>
      <c r="S37" s="210" t="s">
        <v>299</v>
      </c>
      <c r="T37" s="210" t="s">
        <v>687</v>
      </c>
      <c r="W37" s="210" t="s">
        <v>687</v>
      </c>
      <c r="X37" s="210" t="s">
        <v>687</v>
      </c>
      <c r="Y37" s="210" t="s">
        <v>687</v>
      </c>
    </row>
    <row r="38" spans="1:25">
      <c r="A38" s="222" t="str">
        <f t="shared" si="5"/>
        <v>B.III.2.a. In imprese Controllate</v>
      </c>
      <c r="B38" s="223">
        <f t="shared" si="6"/>
        <v>0</v>
      </c>
      <c r="C38" s="223">
        <f t="shared" si="6"/>
        <v>0</v>
      </c>
      <c r="D38" s="223">
        <f t="shared" si="6"/>
        <v>0</v>
      </c>
      <c r="E38" s="223">
        <f t="shared" si="6"/>
        <v>0</v>
      </c>
      <c r="F38" s="223">
        <f t="shared" si="6"/>
        <v>0</v>
      </c>
      <c r="G38" s="224">
        <f t="shared" si="6"/>
        <v>0</v>
      </c>
      <c r="H38" s="225" t="str">
        <f t="shared" si="7"/>
        <v/>
      </c>
      <c r="S38" s="210" t="s">
        <v>300</v>
      </c>
      <c r="T38" s="210" t="s">
        <v>687</v>
      </c>
      <c r="W38" s="210" t="s">
        <v>687</v>
      </c>
      <c r="X38" s="210" t="s">
        <v>687</v>
      </c>
      <c r="Y38" s="210" t="s">
        <v>687</v>
      </c>
    </row>
    <row r="39" spans="1:25">
      <c r="A39" s="222" t="str">
        <f t="shared" si="5"/>
        <v>di cui: esigibili entro l'esercizio successivo(2)</v>
      </c>
      <c r="B39" s="223">
        <f t="shared" si="6"/>
        <v>0</v>
      </c>
      <c r="C39" s="223">
        <f t="shared" si="6"/>
        <v>0</v>
      </c>
      <c r="D39" s="223">
        <f t="shared" si="6"/>
        <v>0</v>
      </c>
      <c r="E39" s="223">
        <f t="shared" si="6"/>
        <v>0</v>
      </c>
      <c r="F39" s="223">
        <f t="shared" si="6"/>
        <v>0</v>
      </c>
      <c r="G39" s="224">
        <f t="shared" si="6"/>
        <v>0</v>
      </c>
      <c r="H39" s="225" t="str">
        <f t="shared" si="7"/>
        <v/>
      </c>
      <c r="S39" s="210" t="s">
        <v>301</v>
      </c>
      <c r="T39" s="210" t="s">
        <v>687</v>
      </c>
      <c r="W39" s="210" t="s">
        <v>687</v>
      </c>
      <c r="X39" s="210" t="s">
        <v>687</v>
      </c>
      <c r="Y39" s="210" t="s">
        <v>687</v>
      </c>
    </row>
    <row r="40" spans="1:25">
      <c r="A40" s="222" t="str">
        <f t="shared" si="5"/>
        <v>B.III.2.b. In imprese Collegate</v>
      </c>
      <c r="B40" s="223">
        <f t="shared" si="6"/>
        <v>0</v>
      </c>
      <c r="C40" s="223">
        <f t="shared" si="6"/>
        <v>0</v>
      </c>
      <c r="D40" s="223">
        <f t="shared" si="6"/>
        <v>0</v>
      </c>
      <c r="E40" s="223">
        <f t="shared" si="6"/>
        <v>0</v>
      </c>
      <c r="F40" s="223">
        <f t="shared" si="6"/>
        <v>0</v>
      </c>
      <c r="G40" s="224">
        <f t="shared" si="6"/>
        <v>0</v>
      </c>
      <c r="H40" s="225" t="str">
        <f t="shared" si="7"/>
        <v/>
      </c>
      <c r="S40" s="210" t="s">
        <v>302</v>
      </c>
      <c r="T40" s="210" t="s">
        <v>687</v>
      </c>
      <c r="W40" s="210" t="s">
        <v>687</v>
      </c>
      <c r="X40" s="210" t="s">
        <v>687</v>
      </c>
      <c r="Y40" s="210" t="s">
        <v>687</v>
      </c>
    </row>
    <row r="41" spans="1:25">
      <c r="A41" s="222" t="str">
        <f t="shared" si="5"/>
        <v>di cui: esigibili entro l'esercizio successivo(3)</v>
      </c>
      <c r="B41" s="223">
        <f t="shared" si="6"/>
        <v>0</v>
      </c>
      <c r="C41" s="223">
        <f t="shared" si="6"/>
        <v>0</v>
      </c>
      <c r="D41" s="223">
        <f t="shared" si="6"/>
        <v>0</v>
      </c>
      <c r="E41" s="223">
        <f t="shared" si="6"/>
        <v>0</v>
      </c>
      <c r="F41" s="223">
        <f t="shared" si="6"/>
        <v>0</v>
      </c>
      <c r="G41" s="224">
        <f t="shared" si="6"/>
        <v>0</v>
      </c>
      <c r="H41" s="225" t="str">
        <f t="shared" si="7"/>
        <v/>
      </c>
      <c r="S41" s="210" t="s">
        <v>303</v>
      </c>
      <c r="T41" s="210" t="s">
        <v>687</v>
      </c>
      <c r="W41" s="210" t="s">
        <v>687</v>
      </c>
      <c r="X41" s="210" t="s">
        <v>687</v>
      </c>
      <c r="Y41" s="210" t="s">
        <v>687</v>
      </c>
    </row>
    <row r="42" spans="1:25">
      <c r="A42" s="222" t="str">
        <f t="shared" si="5"/>
        <v>B.III.2.c. In imprese Controllanti</v>
      </c>
      <c r="B42" s="223">
        <f t="shared" si="6"/>
        <v>0</v>
      </c>
      <c r="C42" s="223">
        <f t="shared" si="6"/>
        <v>0</v>
      </c>
      <c r="D42" s="223">
        <f t="shared" si="6"/>
        <v>0</v>
      </c>
      <c r="E42" s="223">
        <f t="shared" si="6"/>
        <v>0</v>
      </c>
      <c r="F42" s="223">
        <f t="shared" si="6"/>
        <v>0</v>
      </c>
      <c r="G42" s="224">
        <f t="shared" si="6"/>
        <v>0</v>
      </c>
      <c r="H42" s="225" t="str">
        <f t="shared" si="7"/>
        <v/>
      </c>
      <c r="S42" s="210" t="s">
        <v>306</v>
      </c>
      <c r="T42" s="210" t="s">
        <v>687</v>
      </c>
      <c r="W42" s="210" t="s">
        <v>687</v>
      </c>
      <c r="X42" s="210" t="s">
        <v>687</v>
      </c>
      <c r="Y42" s="210" t="s">
        <v>687</v>
      </c>
    </row>
    <row r="43" spans="1:25">
      <c r="A43" s="222" t="str">
        <f t="shared" si="5"/>
        <v>di cui: esigibili entro l'esercizio successivo(4)</v>
      </c>
      <c r="B43" s="223">
        <f t="shared" si="6"/>
        <v>0</v>
      </c>
      <c r="C43" s="223">
        <f t="shared" si="6"/>
        <v>0</v>
      </c>
      <c r="D43" s="223">
        <f t="shared" si="6"/>
        <v>0</v>
      </c>
      <c r="E43" s="223">
        <f t="shared" si="6"/>
        <v>0</v>
      </c>
      <c r="F43" s="223">
        <f t="shared" si="6"/>
        <v>0</v>
      </c>
      <c r="G43" s="224">
        <f t="shared" si="6"/>
        <v>0</v>
      </c>
      <c r="H43" s="225" t="str">
        <f t="shared" si="7"/>
        <v/>
      </c>
      <c r="S43" s="210" t="s">
        <v>305</v>
      </c>
      <c r="W43" s="210" t="s">
        <v>687</v>
      </c>
      <c r="X43" s="210" t="s">
        <v>687</v>
      </c>
      <c r="Y43" s="210" t="s">
        <v>687</v>
      </c>
    </row>
    <row r="44" spans="1:25">
      <c r="A44" s="222" t="str">
        <f t="shared" si="5"/>
        <v>B.III.2.d. Altri</v>
      </c>
      <c r="B44" s="223">
        <f t="shared" si="6"/>
        <v>0</v>
      </c>
      <c r="C44" s="223">
        <f t="shared" si="6"/>
        <v>0</v>
      </c>
      <c r="D44" s="223">
        <f t="shared" si="6"/>
        <v>0</v>
      </c>
      <c r="E44" s="223">
        <f t="shared" si="6"/>
        <v>0</v>
      </c>
      <c r="F44" s="223">
        <f t="shared" si="6"/>
        <v>0</v>
      </c>
      <c r="G44" s="224">
        <f t="shared" si="6"/>
        <v>0</v>
      </c>
      <c r="H44" s="225" t="str">
        <f>IF(F44&lt;&gt;0,(G44-F44)/F44,"")</f>
        <v/>
      </c>
      <c r="S44" s="210" t="s">
        <v>308</v>
      </c>
      <c r="W44" s="210" t="s">
        <v>687</v>
      </c>
      <c r="X44" s="210" t="s">
        <v>687</v>
      </c>
      <c r="Y44" s="210" t="s">
        <v>687</v>
      </c>
    </row>
    <row r="45" spans="1:25">
      <c r="A45" s="222" t="str">
        <f t="shared" si="5"/>
        <v>di cui: esigibili entro l'esercizio successivo(5)</v>
      </c>
      <c r="B45" s="223">
        <f t="shared" si="6"/>
        <v>0</v>
      </c>
      <c r="C45" s="223">
        <f t="shared" si="6"/>
        <v>0</v>
      </c>
      <c r="D45" s="223">
        <f t="shared" si="6"/>
        <v>0</v>
      </c>
      <c r="E45" s="223">
        <f t="shared" si="6"/>
        <v>0</v>
      </c>
      <c r="F45" s="223">
        <f t="shared" si="6"/>
        <v>0</v>
      </c>
      <c r="G45" s="224">
        <f t="shared" si="6"/>
        <v>0</v>
      </c>
      <c r="H45" s="225" t="str">
        <f t="shared" si="7"/>
        <v/>
      </c>
      <c r="S45" s="210" t="s">
        <v>309</v>
      </c>
      <c r="W45" s="210" t="s">
        <v>687</v>
      </c>
      <c r="X45" s="210" t="s">
        <v>687</v>
      </c>
      <c r="Y45" s="210" t="s">
        <v>687</v>
      </c>
    </row>
    <row r="46" spans="1:25">
      <c r="A46" s="222" t="str">
        <f t="shared" si="5"/>
        <v>B.III.3. Altri titoli</v>
      </c>
      <c r="B46" s="223">
        <f t="shared" si="6"/>
        <v>0</v>
      </c>
      <c r="C46" s="223">
        <f t="shared" si="6"/>
        <v>0</v>
      </c>
      <c r="D46" s="223">
        <f t="shared" si="6"/>
        <v>0</v>
      </c>
      <c r="E46" s="223">
        <f t="shared" si="6"/>
        <v>0</v>
      </c>
      <c r="F46" s="223">
        <f t="shared" si="6"/>
        <v>0</v>
      </c>
      <c r="G46" s="224">
        <f t="shared" si="6"/>
        <v>0</v>
      </c>
      <c r="H46" s="225" t="str">
        <f t="shared" si="7"/>
        <v/>
      </c>
      <c r="S46" s="210" t="s">
        <v>310</v>
      </c>
      <c r="W46" s="210" t="s">
        <v>687</v>
      </c>
      <c r="X46" s="210" t="s">
        <v>687</v>
      </c>
      <c r="Y46" s="210" t="s">
        <v>687</v>
      </c>
    </row>
    <row r="47" spans="1:25">
      <c r="A47" s="222" t="str">
        <f t="shared" si="5"/>
        <v>B.III.4. Azioni proprie</v>
      </c>
      <c r="B47" s="223">
        <f t="shared" si="6"/>
        <v>0</v>
      </c>
      <c r="C47" s="223">
        <f t="shared" si="6"/>
        <v>0</v>
      </c>
      <c r="D47" s="223">
        <f t="shared" si="6"/>
        <v>0</v>
      </c>
      <c r="E47" s="223">
        <f t="shared" si="6"/>
        <v>0</v>
      </c>
      <c r="F47" s="223">
        <f t="shared" si="6"/>
        <v>0</v>
      </c>
      <c r="G47" s="224">
        <f t="shared" si="6"/>
        <v>0</v>
      </c>
      <c r="H47" s="225" t="str">
        <f t="shared" si="7"/>
        <v/>
      </c>
      <c r="S47" s="210" t="s">
        <v>312</v>
      </c>
      <c r="T47" s="210" t="s">
        <v>1003</v>
      </c>
      <c r="U47" s="210" t="s">
        <v>1004</v>
      </c>
      <c r="V47" s="210" t="s">
        <v>1005</v>
      </c>
      <c r="W47" s="210" t="s">
        <v>1006</v>
      </c>
      <c r="X47" s="210" t="s">
        <v>1007</v>
      </c>
      <c r="Y47" s="210" t="s">
        <v>1008</v>
      </c>
    </row>
    <row r="48" spans="1:25" ht="15.75" thickBot="1">
      <c r="A48" s="222" t="str">
        <f t="shared" si="5"/>
        <v>Valore nominale</v>
      </c>
      <c r="B48" s="223">
        <f t="shared" si="6"/>
        <v>0</v>
      </c>
      <c r="C48" s="223">
        <f t="shared" si="6"/>
        <v>0</v>
      </c>
      <c r="D48" s="223">
        <f t="shared" si="6"/>
        <v>0</v>
      </c>
      <c r="E48" s="223">
        <f t="shared" si="6"/>
        <v>0</v>
      </c>
      <c r="F48" s="223">
        <f t="shared" si="6"/>
        <v>0</v>
      </c>
      <c r="G48" s="224">
        <f t="shared" si="6"/>
        <v>0</v>
      </c>
      <c r="H48" s="225" t="str">
        <f t="shared" si="7"/>
        <v/>
      </c>
      <c r="S48" s="210" t="s">
        <v>316</v>
      </c>
      <c r="T48" s="210" t="s">
        <v>687</v>
      </c>
      <c r="U48" s="210" t="s">
        <v>687</v>
      </c>
      <c r="V48" s="210" t="s">
        <v>1009</v>
      </c>
      <c r="W48" s="210" t="s">
        <v>687</v>
      </c>
      <c r="X48" s="210" t="s">
        <v>1010</v>
      </c>
      <c r="Y48" s="210" t="s">
        <v>687</v>
      </c>
    </row>
    <row r="49" spans="1:25" ht="40.5" customHeight="1" thickTop="1">
      <c r="A49" s="271" t="str">
        <f>A50</f>
        <v>C. CIRCOLANTE</v>
      </c>
      <c r="B49" s="272"/>
      <c r="C49" s="272"/>
      <c r="D49" s="272"/>
      <c r="E49" s="272"/>
      <c r="F49" s="272"/>
      <c r="G49" s="272"/>
      <c r="H49" s="272"/>
      <c r="S49" s="210" t="s">
        <v>320</v>
      </c>
      <c r="T49" s="210" t="s">
        <v>687</v>
      </c>
      <c r="U49" s="210" t="s">
        <v>687</v>
      </c>
      <c r="W49" s="210" t="s">
        <v>687</v>
      </c>
      <c r="X49" s="210" t="s">
        <v>687</v>
      </c>
      <c r="Y49" s="210" t="s">
        <v>687</v>
      </c>
    </row>
    <row r="50" spans="1:25">
      <c r="A50" s="222" t="str">
        <f t="shared" ref="A50:A113" si="8">S47</f>
        <v>C. CIRCOLANTE</v>
      </c>
      <c r="B50" s="223">
        <f>T47*1</f>
        <v>168457</v>
      </c>
      <c r="C50" s="223">
        <f t="shared" ref="C50:G50" si="9">U47*1</f>
        <v>185431</v>
      </c>
      <c r="D50" s="223">
        <f t="shared" si="9"/>
        <v>181744</v>
      </c>
      <c r="E50" s="223">
        <f t="shared" si="9"/>
        <v>191941</v>
      </c>
      <c r="F50" s="223">
        <f t="shared" si="9"/>
        <v>395439</v>
      </c>
      <c r="G50" s="224">
        <f t="shared" si="9"/>
        <v>282634</v>
      </c>
      <c r="H50" s="225">
        <f t="shared" si="7"/>
        <v>-0.28526523686333416</v>
      </c>
      <c r="S50" s="210" t="s">
        <v>321</v>
      </c>
      <c r="T50" s="210" t="s">
        <v>687</v>
      </c>
      <c r="U50" s="210" t="s">
        <v>687</v>
      </c>
      <c r="W50" s="210" t="s">
        <v>687</v>
      </c>
      <c r="X50" s="210" t="s">
        <v>687</v>
      </c>
      <c r="Y50" s="210" t="s">
        <v>687</v>
      </c>
    </row>
    <row r="51" spans="1:25">
      <c r="A51" s="222" t="str">
        <f t="shared" si="8"/>
        <v>C.I. RIMANENZE</v>
      </c>
      <c r="B51" s="223">
        <f t="shared" ref="B51:G66" si="10">T48*1</f>
        <v>0</v>
      </c>
      <c r="C51" s="223">
        <f t="shared" si="10"/>
        <v>0</v>
      </c>
      <c r="D51" s="223">
        <f t="shared" si="10"/>
        <v>7058</v>
      </c>
      <c r="E51" s="223">
        <f t="shared" si="10"/>
        <v>0</v>
      </c>
      <c r="F51" s="223">
        <f t="shared" si="10"/>
        <v>165469</v>
      </c>
      <c r="G51" s="224">
        <f t="shared" si="10"/>
        <v>0</v>
      </c>
      <c r="H51" s="225">
        <f t="shared" si="7"/>
        <v>-1</v>
      </c>
      <c r="S51" s="210" t="s">
        <v>322</v>
      </c>
      <c r="T51" s="210" t="s">
        <v>687</v>
      </c>
      <c r="U51" s="210" t="s">
        <v>687</v>
      </c>
      <c r="W51" s="210" t="s">
        <v>687</v>
      </c>
      <c r="X51" s="210" t="s">
        <v>687</v>
      </c>
      <c r="Y51" s="210" t="s">
        <v>687</v>
      </c>
    </row>
    <row r="52" spans="1:25">
      <c r="A52" s="222" t="str">
        <f t="shared" si="8"/>
        <v>C.I.1. Materie Prime</v>
      </c>
      <c r="B52" s="223">
        <f t="shared" si="10"/>
        <v>0</v>
      </c>
      <c r="C52" s="223">
        <f t="shared" si="10"/>
        <v>0</v>
      </c>
      <c r="D52" s="223">
        <f t="shared" si="10"/>
        <v>0</v>
      </c>
      <c r="E52" s="223">
        <f t="shared" si="10"/>
        <v>0</v>
      </c>
      <c r="F52" s="223">
        <f t="shared" si="10"/>
        <v>0</v>
      </c>
      <c r="G52" s="224">
        <f t="shared" si="10"/>
        <v>0</v>
      </c>
      <c r="H52" s="225" t="str">
        <f t="shared" si="7"/>
        <v/>
      </c>
      <c r="S52" s="210" t="s">
        <v>323</v>
      </c>
      <c r="T52" s="210" t="s">
        <v>687</v>
      </c>
      <c r="U52" s="210" t="s">
        <v>687</v>
      </c>
      <c r="W52" s="210" t="s">
        <v>687</v>
      </c>
      <c r="X52" s="210" t="s">
        <v>687</v>
      </c>
      <c r="Y52" s="210" t="s">
        <v>687</v>
      </c>
    </row>
    <row r="53" spans="1:25">
      <c r="A53" s="222" t="str">
        <f t="shared" si="8"/>
        <v>C.I.2. Prodotti in corso di lavorazione</v>
      </c>
      <c r="B53" s="223">
        <f t="shared" si="10"/>
        <v>0</v>
      </c>
      <c r="C53" s="223">
        <f t="shared" si="10"/>
        <v>0</v>
      </c>
      <c r="D53" s="223">
        <f t="shared" si="10"/>
        <v>0</v>
      </c>
      <c r="E53" s="223">
        <f t="shared" si="10"/>
        <v>0</v>
      </c>
      <c r="F53" s="223">
        <f t="shared" si="10"/>
        <v>0</v>
      </c>
      <c r="G53" s="224">
        <f t="shared" si="10"/>
        <v>0</v>
      </c>
      <c r="H53" s="225" t="str">
        <f t="shared" si="7"/>
        <v/>
      </c>
      <c r="S53" s="210" t="s">
        <v>324</v>
      </c>
      <c r="T53" s="210" t="s">
        <v>687</v>
      </c>
      <c r="U53" s="210" t="s">
        <v>687</v>
      </c>
      <c r="W53" s="210" t="s">
        <v>687</v>
      </c>
      <c r="X53" s="210" t="s">
        <v>687</v>
      </c>
      <c r="Y53" s="210" t="s">
        <v>687</v>
      </c>
    </row>
    <row r="54" spans="1:25">
      <c r="A54" s="222" t="str">
        <f t="shared" si="8"/>
        <v>C.I.3. Lavori in corso</v>
      </c>
      <c r="B54" s="223">
        <f t="shared" si="10"/>
        <v>0</v>
      </c>
      <c r="C54" s="223">
        <f t="shared" si="10"/>
        <v>0</v>
      </c>
      <c r="D54" s="223">
        <f t="shared" si="10"/>
        <v>0</v>
      </c>
      <c r="E54" s="223">
        <f t="shared" si="10"/>
        <v>0</v>
      </c>
      <c r="F54" s="223">
        <f t="shared" si="10"/>
        <v>0</v>
      </c>
      <c r="G54" s="224">
        <f t="shared" si="10"/>
        <v>0</v>
      </c>
      <c r="H54" s="225" t="str">
        <f t="shared" si="7"/>
        <v/>
      </c>
      <c r="S54" s="210" t="s">
        <v>326</v>
      </c>
      <c r="T54" s="210" t="s">
        <v>1011</v>
      </c>
      <c r="U54" s="210" t="s">
        <v>1012</v>
      </c>
      <c r="V54" s="210" t="s">
        <v>1013</v>
      </c>
      <c r="W54" s="210" t="s">
        <v>1014</v>
      </c>
      <c r="X54" s="210" t="s">
        <v>1015</v>
      </c>
      <c r="Y54" s="210" t="s">
        <v>1016</v>
      </c>
    </row>
    <row r="55" spans="1:25">
      <c r="A55" s="222" t="str">
        <f t="shared" si="8"/>
        <v>C.I.4. Prodotti finiti e merci</v>
      </c>
      <c r="B55" s="223">
        <f t="shared" si="10"/>
        <v>0</v>
      </c>
      <c r="C55" s="223">
        <f t="shared" si="10"/>
        <v>0</v>
      </c>
      <c r="D55" s="223">
        <f t="shared" si="10"/>
        <v>0</v>
      </c>
      <c r="E55" s="223">
        <f t="shared" si="10"/>
        <v>0</v>
      </c>
      <c r="F55" s="223">
        <f t="shared" si="10"/>
        <v>0</v>
      </c>
      <c r="G55" s="224">
        <f t="shared" si="10"/>
        <v>0</v>
      </c>
      <c r="H55" s="225" t="str">
        <f t="shared" si="7"/>
        <v/>
      </c>
      <c r="S55" s="210" t="s">
        <v>330</v>
      </c>
      <c r="T55" s="210" t="s">
        <v>687</v>
      </c>
      <c r="U55" s="210" t="s">
        <v>687</v>
      </c>
      <c r="V55" s="210" t="s">
        <v>687</v>
      </c>
      <c r="W55" s="210" t="s">
        <v>687</v>
      </c>
      <c r="X55" s="210" t="s">
        <v>687</v>
      </c>
      <c r="Y55" s="210" t="s">
        <v>687</v>
      </c>
    </row>
    <row r="56" spans="1:25">
      <c r="A56" s="222" t="str">
        <f t="shared" si="8"/>
        <v>C.I.5. Acconti</v>
      </c>
      <c r="B56" s="223">
        <f t="shared" si="10"/>
        <v>0</v>
      </c>
      <c r="C56" s="223">
        <f t="shared" si="10"/>
        <v>0</v>
      </c>
      <c r="D56" s="223">
        <f t="shared" si="10"/>
        <v>0</v>
      </c>
      <c r="E56" s="223">
        <f t="shared" si="10"/>
        <v>0</v>
      </c>
      <c r="F56" s="223">
        <f t="shared" si="10"/>
        <v>0</v>
      </c>
      <c r="G56" s="224">
        <f t="shared" si="10"/>
        <v>0</v>
      </c>
      <c r="H56" s="225" t="str">
        <f t="shared" si="7"/>
        <v/>
      </c>
      <c r="S56" s="210" t="s">
        <v>331</v>
      </c>
      <c r="W56" s="210" t="s">
        <v>687</v>
      </c>
      <c r="X56" s="210" t="s">
        <v>687</v>
      </c>
      <c r="Y56" s="210" t="s">
        <v>1017</v>
      </c>
    </row>
    <row r="57" spans="1:25">
      <c r="A57" s="222" t="str">
        <f t="shared" si="8"/>
        <v>C.II. CREDITI</v>
      </c>
      <c r="B57" s="223">
        <f t="shared" si="10"/>
        <v>162534</v>
      </c>
      <c r="C57" s="223">
        <f t="shared" si="10"/>
        <v>176581</v>
      </c>
      <c r="D57" s="223">
        <f t="shared" si="10"/>
        <v>173882</v>
      </c>
      <c r="E57" s="223">
        <f t="shared" si="10"/>
        <v>189278</v>
      </c>
      <c r="F57" s="223">
        <f t="shared" si="10"/>
        <v>212914</v>
      </c>
      <c r="G57" s="224">
        <f t="shared" si="10"/>
        <v>269368</v>
      </c>
      <c r="H57" s="225">
        <f t="shared" si="7"/>
        <v>0.26514930911072077</v>
      </c>
      <c r="S57" s="210" t="s">
        <v>334</v>
      </c>
      <c r="T57" s="210" t="s">
        <v>687</v>
      </c>
      <c r="U57" s="210" t="s">
        <v>687</v>
      </c>
      <c r="V57" s="210" t="s">
        <v>687</v>
      </c>
      <c r="W57" s="210" t="s">
        <v>687</v>
      </c>
      <c r="X57" s="210" t="s">
        <v>687</v>
      </c>
      <c r="Y57" s="210" t="s">
        <v>687</v>
      </c>
    </row>
    <row r="58" spans="1:25">
      <c r="A58" s="222" t="str">
        <f t="shared" si="8"/>
        <v>di cui: esigibili oltre l'esercizio successivo</v>
      </c>
      <c r="B58" s="223">
        <f t="shared" si="10"/>
        <v>0</v>
      </c>
      <c r="C58" s="223">
        <f t="shared" si="10"/>
        <v>0</v>
      </c>
      <c r="D58" s="223">
        <f t="shared" si="10"/>
        <v>0</v>
      </c>
      <c r="E58" s="223">
        <f t="shared" si="10"/>
        <v>0</v>
      </c>
      <c r="F58" s="223">
        <f t="shared" si="10"/>
        <v>0</v>
      </c>
      <c r="G58" s="224">
        <f t="shared" si="10"/>
        <v>0</v>
      </c>
      <c r="H58" s="225" t="str">
        <f t="shared" si="7"/>
        <v/>
      </c>
      <c r="S58" s="210" t="s">
        <v>335</v>
      </c>
      <c r="W58" s="210" t="s">
        <v>687</v>
      </c>
      <c r="X58" s="210" t="s">
        <v>687</v>
      </c>
      <c r="Y58" s="210" t="s">
        <v>687</v>
      </c>
    </row>
    <row r="59" spans="1:25">
      <c r="A59" s="222" t="str">
        <f t="shared" si="8"/>
        <v>C.II.1. Clienti</v>
      </c>
      <c r="B59" s="223">
        <f t="shared" si="10"/>
        <v>0</v>
      </c>
      <c r="C59" s="223">
        <f t="shared" si="10"/>
        <v>0</v>
      </c>
      <c r="D59" s="223">
        <f t="shared" si="10"/>
        <v>0</v>
      </c>
      <c r="E59" s="223">
        <f t="shared" si="10"/>
        <v>0</v>
      </c>
      <c r="F59" s="223">
        <f t="shared" si="10"/>
        <v>0</v>
      </c>
      <c r="G59" s="224">
        <f t="shared" si="10"/>
        <v>192143</v>
      </c>
      <c r="H59" s="225" t="str">
        <f t="shared" si="7"/>
        <v/>
      </c>
      <c r="S59" s="210" t="s">
        <v>336</v>
      </c>
      <c r="T59" s="210" t="s">
        <v>687</v>
      </c>
      <c r="U59" s="210" t="s">
        <v>687</v>
      </c>
      <c r="V59" s="210" t="s">
        <v>687</v>
      </c>
      <c r="W59" s="210" t="s">
        <v>687</v>
      </c>
      <c r="X59" s="210" t="s">
        <v>687</v>
      </c>
      <c r="Y59" s="210" t="s">
        <v>687</v>
      </c>
    </row>
    <row r="60" spans="1:25">
      <c r="A60" s="222" t="str">
        <f t="shared" si="8"/>
        <v>di cui: esigibili oltre l'esercizio successivo(2)</v>
      </c>
      <c r="B60" s="223">
        <f t="shared" si="10"/>
        <v>0</v>
      </c>
      <c r="C60" s="223">
        <f t="shared" si="10"/>
        <v>0</v>
      </c>
      <c r="D60" s="223">
        <f t="shared" si="10"/>
        <v>0</v>
      </c>
      <c r="E60" s="223">
        <f t="shared" si="10"/>
        <v>0</v>
      </c>
      <c r="F60" s="223">
        <f t="shared" si="10"/>
        <v>0</v>
      </c>
      <c r="G60" s="224">
        <f t="shared" si="10"/>
        <v>0</v>
      </c>
      <c r="H60" s="225" t="str">
        <f t="shared" si="7"/>
        <v/>
      </c>
      <c r="S60" s="210" t="s">
        <v>337</v>
      </c>
      <c r="W60" s="210" t="s">
        <v>687</v>
      </c>
      <c r="X60" s="210" t="s">
        <v>687</v>
      </c>
      <c r="Y60" s="210" t="s">
        <v>687</v>
      </c>
    </row>
    <row r="61" spans="1:25">
      <c r="A61" s="222" t="str">
        <f t="shared" si="8"/>
        <v>C.II.2. Controllate</v>
      </c>
      <c r="B61" s="223">
        <f t="shared" si="10"/>
        <v>0</v>
      </c>
      <c r="C61" s="223">
        <f t="shared" si="10"/>
        <v>0</v>
      </c>
      <c r="D61" s="223">
        <f t="shared" si="10"/>
        <v>0</v>
      </c>
      <c r="E61" s="223">
        <f t="shared" si="10"/>
        <v>0</v>
      </c>
      <c r="F61" s="223">
        <f t="shared" si="10"/>
        <v>0</v>
      </c>
      <c r="G61" s="224">
        <f t="shared" si="10"/>
        <v>0</v>
      </c>
      <c r="H61" s="225" t="str">
        <f t="shared" si="7"/>
        <v/>
      </c>
      <c r="S61" s="210" t="s">
        <v>338</v>
      </c>
      <c r="T61" s="210" t="s">
        <v>687</v>
      </c>
      <c r="U61" s="210" t="s">
        <v>687</v>
      </c>
      <c r="V61" s="210" t="s">
        <v>687</v>
      </c>
      <c r="W61" s="210" t="s">
        <v>687</v>
      </c>
      <c r="X61" s="210" t="s">
        <v>687</v>
      </c>
      <c r="Y61" s="210" t="s">
        <v>687</v>
      </c>
    </row>
    <row r="62" spans="1:25">
      <c r="A62" s="222" t="str">
        <f t="shared" si="8"/>
        <v>di cui: esigibili oltre l'esercizio successivo(3)</v>
      </c>
      <c r="B62" s="223">
        <f t="shared" si="10"/>
        <v>0</v>
      </c>
      <c r="C62" s="223">
        <f t="shared" si="10"/>
        <v>0</v>
      </c>
      <c r="D62" s="223">
        <f t="shared" si="10"/>
        <v>0</v>
      </c>
      <c r="E62" s="223">
        <f t="shared" si="10"/>
        <v>0</v>
      </c>
      <c r="F62" s="223">
        <f t="shared" si="10"/>
        <v>0</v>
      </c>
      <c r="G62" s="224">
        <f t="shared" si="10"/>
        <v>0</v>
      </c>
      <c r="H62" s="225" t="str">
        <f t="shared" si="7"/>
        <v/>
      </c>
      <c r="S62" s="210" t="s">
        <v>339</v>
      </c>
      <c r="W62" s="210" t="s">
        <v>687</v>
      </c>
      <c r="X62" s="210" t="s">
        <v>687</v>
      </c>
      <c r="Y62" s="210" t="s">
        <v>687</v>
      </c>
    </row>
    <row r="63" spans="1:25">
      <c r="A63" s="222" t="str">
        <f t="shared" si="8"/>
        <v>C.II.3. Collegate</v>
      </c>
      <c r="B63" s="223">
        <f t="shared" si="10"/>
        <v>0</v>
      </c>
      <c r="C63" s="223">
        <f t="shared" si="10"/>
        <v>0</v>
      </c>
      <c r="D63" s="223">
        <f t="shared" si="10"/>
        <v>0</v>
      </c>
      <c r="E63" s="223">
        <f t="shared" si="10"/>
        <v>0</v>
      </c>
      <c r="F63" s="223">
        <f t="shared" si="10"/>
        <v>0</v>
      </c>
      <c r="G63" s="224">
        <f t="shared" si="10"/>
        <v>0</v>
      </c>
      <c r="H63" s="225" t="str">
        <f t="shared" si="7"/>
        <v/>
      </c>
      <c r="S63" s="210" t="s">
        <v>340</v>
      </c>
      <c r="T63" s="210" t="s">
        <v>687</v>
      </c>
      <c r="U63" s="210" t="s">
        <v>687</v>
      </c>
      <c r="V63" s="210" t="s">
        <v>687</v>
      </c>
      <c r="W63" s="210" t="s">
        <v>687</v>
      </c>
      <c r="X63" s="210" t="s">
        <v>687</v>
      </c>
      <c r="Y63" s="210" t="s">
        <v>687</v>
      </c>
    </row>
    <row r="64" spans="1:25">
      <c r="A64" s="222" t="str">
        <f t="shared" si="8"/>
        <v>di cui: esigibili oltre l'esercizio successivo(4)</v>
      </c>
      <c r="B64" s="223">
        <f t="shared" si="10"/>
        <v>0</v>
      </c>
      <c r="C64" s="223">
        <f t="shared" si="10"/>
        <v>0</v>
      </c>
      <c r="D64" s="223">
        <f t="shared" si="10"/>
        <v>0</v>
      </c>
      <c r="E64" s="223">
        <f t="shared" si="10"/>
        <v>0</v>
      </c>
      <c r="F64" s="223">
        <f t="shared" si="10"/>
        <v>0</v>
      </c>
      <c r="G64" s="224">
        <f t="shared" si="10"/>
        <v>0</v>
      </c>
      <c r="H64" s="225" t="str">
        <f t="shared" si="7"/>
        <v/>
      </c>
      <c r="S64" s="210" t="s">
        <v>343</v>
      </c>
      <c r="W64" s="210" t="s">
        <v>687</v>
      </c>
      <c r="X64" s="210" t="s">
        <v>687</v>
      </c>
    </row>
    <row r="65" spans="1:25">
      <c r="A65" s="222" t="str">
        <f t="shared" si="8"/>
        <v>C.II.4. Controllanti</v>
      </c>
      <c r="B65" s="223">
        <f t="shared" si="10"/>
        <v>0</v>
      </c>
      <c r="C65" s="223">
        <f t="shared" si="10"/>
        <v>0</v>
      </c>
      <c r="D65" s="223">
        <f t="shared" si="10"/>
        <v>0</v>
      </c>
      <c r="E65" s="223">
        <f t="shared" si="10"/>
        <v>0</v>
      </c>
      <c r="F65" s="223">
        <f t="shared" si="10"/>
        <v>0</v>
      </c>
      <c r="G65" s="224">
        <f t="shared" si="10"/>
        <v>0</v>
      </c>
      <c r="H65" s="225" t="str">
        <f t="shared" si="7"/>
        <v/>
      </c>
      <c r="S65" s="210" t="s">
        <v>346</v>
      </c>
      <c r="T65" s="210" t="s">
        <v>687</v>
      </c>
      <c r="U65" s="210" t="s">
        <v>687</v>
      </c>
      <c r="V65" s="210" t="s">
        <v>687</v>
      </c>
      <c r="W65" s="210" t="s">
        <v>687</v>
      </c>
      <c r="X65" s="210" t="s">
        <v>687</v>
      </c>
      <c r="Y65" s="210" t="s">
        <v>687</v>
      </c>
    </row>
    <row r="66" spans="1:25">
      <c r="A66" s="222" t="str">
        <f t="shared" si="8"/>
        <v>di cui: esigibili oltre l'esercizio successivo(5)</v>
      </c>
      <c r="B66" s="223">
        <f t="shared" si="10"/>
        <v>0</v>
      </c>
      <c r="C66" s="223">
        <f t="shared" si="10"/>
        <v>0</v>
      </c>
      <c r="D66" s="223">
        <f t="shared" si="10"/>
        <v>0</v>
      </c>
      <c r="E66" s="223">
        <f t="shared" si="10"/>
        <v>0</v>
      </c>
      <c r="F66" s="223">
        <f t="shared" si="10"/>
        <v>0</v>
      </c>
      <c r="G66" s="224">
        <f t="shared" si="10"/>
        <v>0</v>
      </c>
      <c r="H66" s="225" t="str">
        <f t="shared" si="7"/>
        <v/>
      </c>
      <c r="S66" s="210" t="s">
        <v>347</v>
      </c>
      <c r="W66" s="210" t="s">
        <v>687</v>
      </c>
      <c r="X66" s="210" t="s">
        <v>687</v>
      </c>
    </row>
    <row r="67" spans="1:25">
      <c r="A67" s="222" t="str">
        <f t="shared" si="8"/>
        <v>C.II.4.BIS Crediti Tributari</v>
      </c>
      <c r="B67" s="223">
        <f t="shared" ref="B67:G82" si="11">T64*1</f>
        <v>0</v>
      </c>
      <c r="C67" s="223">
        <f t="shared" si="11"/>
        <v>0</v>
      </c>
      <c r="D67" s="223">
        <f t="shared" si="11"/>
        <v>0</v>
      </c>
      <c r="E67" s="223">
        <f t="shared" si="11"/>
        <v>0</v>
      </c>
      <c r="F67" s="223">
        <f t="shared" si="11"/>
        <v>0</v>
      </c>
      <c r="G67" s="224">
        <f t="shared" si="11"/>
        <v>0</v>
      </c>
      <c r="H67" s="225" t="str">
        <f t="shared" si="7"/>
        <v/>
      </c>
      <c r="S67" s="210" t="s">
        <v>348</v>
      </c>
      <c r="T67" s="210" t="s">
        <v>687</v>
      </c>
      <c r="U67" s="210" t="s">
        <v>687</v>
      </c>
      <c r="V67" s="210" t="s">
        <v>687</v>
      </c>
      <c r="W67" s="210" t="s">
        <v>687</v>
      </c>
      <c r="X67" s="210" t="s">
        <v>687</v>
      </c>
      <c r="Y67" s="210" t="s">
        <v>687</v>
      </c>
    </row>
    <row r="68" spans="1:25">
      <c r="A68" s="222" t="str">
        <f t="shared" si="8"/>
        <v>di cui: esigibili oltre l'esercizio successivo(7)</v>
      </c>
      <c r="B68" s="223">
        <f t="shared" si="11"/>
        <v>0</v>
      </c>
      <c r="C68" s="223">
        <f t="shared" si="11"/>
        <v>0</v>
      </c>
      <c r="D68" s="223">
        <f t="shared" si="11"/>
        <v>0</v>
      </c>
      <c r="E68" s="223">
        <f t="shared" si="11"/>
        <v>0</v>
      </c>
      <c r="F68" s="223">
        <f t="shared" si="11"/>
        <v>0</v>
      </c>
      <c r="G68" s="224">
        <f t="shared" si="11"/>
        <v>0</v>
      </c>
      <c r="H68" s="225" t="str">
        <f t="shared" si="7"/>
        <v/>
      </c>
      <c r="S68" s="210" t="s">
        <v>349</v>
      </c>
      <c r="W68" s="210" t="s">
        <v>687</v>
      </c>
      <c r="X68" s="210" t="s">
        <v>687</v>
      </c>
    </row>
    <row r="69" spans="1:25">
      <c r="A69" s="222" t="str">
        <f t="shared" si="8"/>
        <v>C.II.4.TER  Crediti per Imposte anticipate</v>
      </c>
      <c r="B69" s="223">
        <f t="shared" si="11"/>
        <v>0</v>
      </c>
      <c r="C69" s="223">
        <f t="shared" si="11"/>
        <v>0</v>
      </c>
      <c r="D69" s="223">
        <f t="shared" si="11"/>
        <v>0</v>
      </c>
      <c r="E69" s="223">
        <f t="shared" si="11"/>
        <v>0</v>
      </c>
      <c r="F69" s="223">
        <f t="shared" si="11"/>
        <v>0</v>
      </c>
      <c r="G69" s="224">
        <f t="shared" si="11"/>
        <v>0</v>
      </c>
      <c r="H69" s="225" t="str">
        <f t="shared" si="7"/>
        <v/>
      </c>
      <c r="S69" s="210" t="s">
        <v>352</v>
      </c>
      <c r="T69" s="210" t="s">
        <v>687</v>
      </c>
      <c r="U69" s="210" t="s">
        <v>687</v>
      </c>
      <c r="V69" s="210" t="s">
        <v>687</v>
      </c>
      <c r="W69" s="210" t="s">
        <v>687</v>
      </c>
      <c r="X69" s="210" t="s">
        <v>687</v>
      </c>
      <c r="Y69" s="210" t="s">
        <v>687</v>
      </c>
    </row>
    <row r="70" spans="1:25">
      <c r="A70" s="222" t="str">
        <f t="shared" si="8"/>
        <v>di cui: esigibili oltre l'esercizio successivo(8)</v>
      </c>
      <c r="B70" s="223">
        <f t="shared" si="11"/>
        <v>0</v>
      </c>
      <c r="C70" s="223">
        <f t="shared" si="11"/>
        <v>0</v>
      </c>
      <c r="D70" s="223">
        <f t="shared" si="11"/>
        <v>0</v>
      </c>
      <c r="E70" s="223">
        <f t="shared" si="11"/>
        <v>0</v>
      </c>
      <c r="F70" s="223">
        <f t="shared" si="11"/>
        <v>0</v>
      </c>
      <c r="G70" s="224">
        <f t="shared" si="11"/>
        <v>0</v>
      </c>
      <c r="H70" s="225" t="str">
        <f t="shared" si="7"/>
        <v/>
      </c>
      <c r="S70" s="210" t="s">
        <v>353</v>
      </c>
      <c r="T70" s="210" t="s">
        <v>687</v>
      </c>
      <c r="U70" s="210" t="s">
        <v>687</v>
      </c>
      <c r="V70" s="210" t="s">
        <v>687</v>
      </c>
      <c r="W70" s="210" t="s">
        <v>687</v>
      </c>
      <c r="X70" s="210" t="s">
        <v>687</v>
      </c>
      <c r="Y70" s="210" t="s">
        <v>687</v>
      </c>
    </row>
    <row r="71" spans="1:25">
      <c r="A71" s="222" t="str">
        <f t="shared" si="8"/>
        <v>C.II.5. Altri</v>
      </c>
      <c r="B71" s="223">
        <f t="shared" si="11"/>
        <v>0</v>
      </c>
      <c r="C71" s="223">
        <f t="shared" si="11"/>
        <v>0</v>
      </c>
      <c r="D71" s="223">
        <f t="shared" si="11"/>
        <v>0</v>
      </c>
      <c r="E71" s="223">
        <f t="shared" si="11"/>
        <v>0</v>
      </c>
      <c r="F71" s="223">
        <f t="shared" si="11"/>
        <v>0</v>
      </c>
      <c r="G71" s="224">
        <f t="shared" si="11"/>
        <v>0</v>
      </c>
      <c r="H71" s="225" t="str">
        <f t="shared" si="7"/>
        <v/>
      </c>
      <c r="S71" s="210" t="s">
        <v>354</v>
      </c>
      <c r="T71" s="210" t="s">
        <v>687</v>
      </c>
      <c r="U71" s="210" t="s">
        <v>687</v>
      </c>
      <c r="V71" s="210" t="s">
        <v>687</v>
      </c>
      <c r="W71" s="210" t="s">
        <v>687</v>
      </c>
      <c r="X71" s="210" t="s">
        <v>687</v>
      </c>
      <c r="Y71" s="210" t="s">
        <v>687</v>
      </c>
    </row>
    <row r="72" spans="1:25">
      <c r="A72" s="222" t="str">
        <f t="shared" si="8"/>
        <v>di cui: esigibili oltre l'esercizio successivo(9)</v>
      </c>
      <c r="B72" s="223">
        <f t="shared" si="11"/>
        <v>0</v>
      </c>
      <c r="C72" s="223">
        <f t="shared" si="11"/>
        <v>0</v>
      </c>
      <c r="D72" s="223">
        <f t="shared" si="11"/>
        <v>0</v>
      </c>
      <c r="E72" s="223">
        <f t="shared" si="11"/>
        <v>0</v>
      </c>
      <c r="F72" s="223">
        <f t="shared" si="11"/>
        <v>0</v>
      </c>
      <c r="G72" s="224">
        <f t="shared" si="11"/>
        <v>0</v>
      </c>
      <c r="H72" s="225" t="str">
        <f t="shared" si="7"/>
        <v/>
      </c>
      <c r="S72" s="210" t="s">
        <v>355</v>
      </c>
      <c r="T72" s="210" t="s">
        <v>687</v>
      </c>
      <c r="U72" s="210" t="s">
        <v>687</v>
      </c>
      <c r="V72" s="210" t="s">
        <v>687</v>
      </c>
      <c r="W72" s="210" t="s">
        <v>687</v>
      </c>
      <c r="X72" s="210" t="s">
        <v>687</v>
      </c>
      <c r="Y72" s="210" t="s">
        <v>687</v>
      </c>
    </row>
    <row r="73" spans="1:25">
      <c r="A73" s="222" t="str">
        <f t="shared" si="8"/>
        <v>C.III. ATTIVITA' FINANZIARIE</v>
      </c>
      <c r="B73" s="223">
        <f t="shared" si="11"/>
        <v>0</v>
      </c>
      <c r="C73" s="223">
        <f t="shared" si="11"/>
        <v>0</v>
      </c>
      <c r="D73" s="223">
        <f t="shared" si="11"/>
        <v>0</v>
      </c>
      <c r="E73" s="223">
        <f t="shared" si="11"/>
        <v>0</v>
      </c>
      <c r="F73" s="223">
        <f t="shared" si="11"/>
        <v>0</v>
      </c>
      <c r="G73" s="224">
        <f t="shared" si="11"/>
        <v>0</v>
      </c>
      <c r="H73" s="225" t="str">
        <f t="shared" si="7"/>
        <v/>
      </c>
      <c r="S73" s="210" t="s">
        <v>356</v>
      </c>
      <c r="T73" s="210" t="s">
        <v>687</v>
      </c>
      <c r="U73" s="210" t="s">
        <v>687</v>
      </c>
      <c r="V73" s="210" t="s">
        <v>687</v>
      </c>
      <c r="W73" s="210" t="s">
        <v>687</v>
      </c>
      <c r="X73" s="210" t="s">
        <v>687</v>
      </c>
      <c r="Y73" s="210" t="s">
        <v>687</v>
      </c>
    </row>
    <row r="74" spans="1:25">
      <c r="A74" s="222" t="str">
        <f t="shared" si="8"/>
        <v>C.III.1. In imprese Controllate</v>
      </c>
      <c r="B74" s="223">
        <f t="shared" si="11"/>
        <v>0</v>
      </c>
      <c r="C74" s="223">
        <f t="shared" si="11"/>
        <v>0</v>
      </c>
      <c r="D74" s="223">
        <f t="shared" si="11"/>
        <v>0</v>
      </c>
      <c r="E74" s="223">
        <f t="shared" si="11"/>
        <v>0</v>
      </c>
      <c r="F74" s="223">
        <f t="shared" si="11"/>
        <v>0</v>
      </c>
      <c r="G74" s="224">
        <f t="shared" si="11"/>
        <v>0</v>
      </c>
      <c r="H74" s="225" t="str">
        <f t="shared" si="7"/>
        <v/>
      </c>
      <c r="S74" s="210" t="s">
        <v>358</v>
      </c>
      <c r="T74" s="210" t="s">
        <v>687</v>
      </c>
      <c r="U74" s="210" t="s">
        <v>687</v>
      </c>
      <c r="V74" s="210" t="s">
        <v>687</v>
      </c>
      <c r="W74" s="210" t="s">
        <v>687</v>
      </c>
      <c r="X74" s="210" t="s">
        <v>687</v>
      </c>
      <c r="Y74" s="210" t="s">
        <v>687</v>
      </c>
    </row>
    <row r="75" spans="1:25">
      <c r="A75" s="222" t="str">
        <f t="shared" si="8"/>
        <v>C.III.2. In imprese Collegate</v>
      </c>
      <c r="B75" s="223">
        <f t="shared" si="11"/>
        <v>0</v>
      </c>
      <c r="C75" s="223">
        <f t="shared" si="11"/>
        <v>0</v>
      </c>
      <c r="D75" s="223">
        <f t="shared" si="11"/>
        <v>0</v>
      </c>
      <c r="E75" s="223">
        <f t="shared" si="11"/>
        <v>0</v>
      </c>
      <c r="F75" s="223">
        <f t="shared" si="11"/>
        <v>0</v>
      </c>
      <c r="G75" s="224">
        <f t="shared" si="11"/>
        <v>0</v>
      </c>
      <c r="H75" s="225" t="str">
        <f t="shared" si="7"/>
        <v/>
      </c>
      <c r="S75" s="210" t="s">
        <v>359</v>
      </c>
      <c r="T75" s="210" t="s">
        <v>687</v>
      </c>
      <c r="U75" s="210" t="s">
        <v>687</v>
      </c>
      <c r="V75" s="210" t="s">
        <v>687</v>
      </c>
      <c r="W75" s="210" t="s">
        <v>687</v>
      </c>
      <c r="X75" s="210" t="s">
        <v>687</v>
      </c>
    </row>
    <row r="76" spans="1:25">
      <c r="A76" s="222" t="str">
        <f t="shared" si="8"/>
        <v>C.III.3. In imprese Controllanti</v>
      </c>
      <c r="B76" s="223">
        <f t="shared" si="11"/>
        <v>0</v>
      </c>
      <c r="C76" s="223">
        <f t="shared" si="11"/>
        <v>0</v>
      </c>
      <c r="D76" s="223">
        <f t="shared" si="11"/>
        <v>0</v>
      </c>
      <c r="E76" s="223">
        <f t="shared" si="11"/>
        <v>0</v>
      </c>
      <c r="F76" s="223">
        <f t="shared" si="11"/>
        <v>0</v>
      </c>
      <c r="G76" s="224">
        <f t="shared" si="11"/>
        <v>0</v>
      </c>
      <c r="H76" s="225" t="str">
        <f t="shared" ref="H76:H139" si="12">IF(F76&lt;&gt;0,(G76-F76)/F76,"")</f>
        <v/>
      </c>
      <c r="S76" s="210" t="s">
        <v>360</v>
      </c>
      <c r="T76" s="210" t="s">
        <v>687</v>
      </c>
      <c r="U76" s="210" t="s">
        <v>687</v>
      </c>
      <c r="V76" s="210" t="s">
        <v>687</v>
      </c>
      <c r="W76" s="210" t="s">
        <v>687</v>
      </c>
      <c r="X76" s="210" t="s">
        <v>687</v>
      </c>
      <c r="Y76" s="210" t="s">
        <v>687</v>
      </c>
    </row>
    <row r="77" spans="1:25">
      <c r="A77" s="222" t="str">
        <f t="shared" si="8"/>
        <v>C.III.4. Altre partecipazioni</v>
      </c>
      <c r="B77" s="223">
        <f t="shared" si="11"/>
        <v>0</v>
      </c>
      <c r="C77" s="223">
        <f t="shared" si="11"/>
        <v>0</v>
      </c>
      <c r="D77" s="223">
        <f t="shared" si="11"/>
        <v>0</v>
      </c>
      <c r="E77" s="223">
        <f t="shared" si="11"/>
        <v>0</v>
      </c>
      <c r="F77" s="223">
        <f t="shared" si="11"/>
        <v>0</v>
      </c>
      <c r="G77" s="224">
        <f t="shared" si="11"/>
        <v>0</v>
      </c>
      <c r="H77" s="225" t="str">
        <f t="shared" si="12"/>
        <v/>
      </c>
      <c r="S77" s="210" t="s">
        <v>362</v>
      </c>
      <c r="T77" s="210" t="s">
        <v>687</v>
      </c>
      <c r="U77" s="210" t="s">
        <v>687</v>
      </c>
      <c r="V77" s="210" t="s">
        <v>687</v>
      </c>
      <c r="W77" s="210" t="s">
        <v>687</v>
      </c>
      <c r="X77" s="210" t="s">
        <v>687</v>
      </c>
      <c r="Y77" s="210" t="s">
        <v>687</v>
      </c>
    </row>
    <row r="78" spans="1:25">
      <c r="A78" s="222" t="str">
        <f t="shared" si="8"/>
        <v>C.III.5. Azioni proprie</v>
      </c>
      <c r="B78" s="223">
        <f t="shared" si="11"/>
        <v>0</v>
      </c>
      <c r="C78" s="223">
        <f t="shared" si="11"/>
        <v>0</v>
      </c>
      <c r="D78" s="223">
        <f t="shared" si="11"/>
        <v>0</v>
      </c>
      <c r="E78" s="223">
        <f t="shared" si="11"/>
        <v>0</v>
      </c>
      <c r="F78" s="223">
        <f t="shared" si="11"/>
        <v>0</v>
      </c>
      <c r="G78" s="224">
        <f t="shared" si="11"/>
        <v>0</v>
      </c>
      <c r="H78" s="225" t="str">
        <f t="shared" si="12"/>
        <v/>
      </c>
      <c r="S78" s="210" t="s">
        <v>364</v>
      </c>
      <c r="T78" s="210" t="s">
        <v>1018</v>
      </c>
      <c r="U78" s="210" t="s">
        <v>1019</v>
      </c>
      <c r="V78" s="210" t="s">
        <v>1020</v>
      </c>
      <c r="W78" s="210" t="s">
        <v>1021</v>
      </c>
      <c r="X78" s="210" t="s">
        <v>1022</v>
      </c>
      <c r="Y78" s="210" t="s">
        <v>1023</v>
      </c>
    </row>
    <row r="79" spans="1:25">
      <c r="A79" s="222" t="str">
        <f t="shared" si="8"/>
        <v>Valore nominale(2)</v>
      </c>
      <c r="B79" s="223">
        <f t="shared" si="11"/>
        <v>0</v>
      </c>
      <c r="C79" s="223">
        <f t="shared" si="11"/>
        <v>0</v>
      </c>
      <c r="D79" s="223">
        <f t="shared" si="11"/>
        <v>0</v>
      </c>
      <c r="E79" s="223">
        <f t="shared" si="11"/>
        <v>0</v>
      </c>
      <c r="F79" s="223">
        <f t="shared" si="11"/>
        <v>0</v>
      </c>
      <c r="G79" s="224">
        <f t="shared" si="11"/>
        <v>0</v>
      </c>
      <c r="H79" s="225" t="str">
        <f t="shared" si="12"/>
        <v/>
      </c>
      <c r="S79" s="210" t="s">
        <v>368</v>
      </c>
      <c r="W79" s="210" t="s">
        <v>687</v>
      </c>
      <c r="X79" s="210" t="s">
        <v>687</v>
      </c>
      <c r="Y79" s="210" t="s">
        <v>687</v>
      </c>
    </row>
    <row r="80" spans="1:25">
      <c r="A80" s="222" t="str">
        <f t="shared" si="8"/>
        <v>C.III.6. Altri titoli</v>
      </c>
      <c r="B80" s="223">
        <f t="shared" si="11"/>
        <v>0</v>
      </c>
      <c r="C80" s="223">
        <f t="shared" si="11"/>
        <v>0</v>
      </c>
      <c r="D80" s="223">
        <f t="shared" si="11"/>
        <v>0</v>
      </c>
      <c r="E80" s="223">
        <f t="shared" si="11"/>
        <v>0</v>
      </c>
      <c r="F80" s="223">
        <f t="shared" si="11"/>
        <v>0</v>
      </c>
      <c r="G80" s="224">
        <f t="shared" si="11"/>
        <v>0</v>
      </c>
      <c r="H80" s="225" t="str">
        <f t="shared" si="12"/>
        <v/>
      </c>
      <c r="S80" s="210" t="s">
        <v>369</v>
      </c>
      <c r="W80" s="210" t="s">
        <v>687</v>
      </c>
      <c r="X80" s="210" t="s">
        <v>687</v>
      </c>
      <c r="Y80" s="210" t="s">
        <v>687</v>
      </c>
    </row>
    <row r="81" spans="1:25">
      <c r="A81" s="222" t="str">
        <f t="shared" si="8"/>
        <v>C.IV. DISPONIBILITA'  LIQUIDE</v>
      </c>
      <c r="B81" s="223">
        <f t="shared" si="11"/>
        <v>5923</v>
      </c>
      <c r="C81" s="223">
        <f t="shared" si="11"/>
        <v>8850</v>
      </c>
      <c r="D81" s="223">
        <f t="shared" si="11"/>
        <v>804</v>
      </c>
      <c r="E81" s="223">
        <f t="shared" si="11"/>
        <v>2663</v>
      </c>
      <c r="F81" s="223">
        <f t="shared" si="11"/>
        <v>17056</v>
      </c>
      <c r="G81" s="224">
        <f t="shared" si="11"/>
        <v>13266</v>
      </c>
      <c r="H81" s="225">
        <f t="shared" si="12"/>
        <v>-0.22220919324577862</v>
      </c>
      <c r="S81" s="210" t="s">
        <v>370</v>
      </c>
      <c r="W81" s="210" t="s">
        <v>687</v>
      </c>
      <c r="X81" s="210" t="s">
        <v>687</v>
      </c>
      <c r="Y81" s="210" t="s">
        <v>687</v>
      </c>
    </row>
    <row r="82" spans="1:25">
      <c r="A82" s="222" t="str">
        <f t="shared" si="8"/>
        <v>C.IV.1. Depositi bancari</v>
      </c>
      <c r="B82" s="223">
        <f t="shared" si="11"/>
        <v>0</v>
      </c>
      <c r="C82" s="223">
        <f t="shared" si="11"/>
        <v>0</v>
      </c>
      <c r="D82" s="223">
        <f t="shared" si="11"/>
        <v>0</v>
      </c>
      <c r="E82" s="223">
        <f t="shared" si="11"/>
        <v>0</v>
      </c>
      <c r="F82" s="223">
        <f t="shared" si="11"/>
        <v>0</v>
      </c>
      <c r="G82" s="224">
        <f t="shared" si="11"/>
        <v>0</v>
      </c>
      <c r="H82" s="225" t="str">
        <f t="shared" si="12"/>
        <v/>
      </c>
      <c r="S82" s="210" t="s">
        <v>371</v>
      </c>
      <c r="T82" s="210" t="s">
        <v>687</v>
      </c>
      <c r="U82" s="210" t="s">
        <v>687</v>
      </c>
      <c r="V82" s="210" t="s">
        <v>687</v>
      </c>
      <c r="W82" s="210" t="s">
        <v>1024</v>
      </c>
      <c r="X82" s="210" t="s">
        <v>861</v>
      </c>
      <c r="Y82" s="210" t="s">
        <v>1025</v>
      </c>
    </row>
    <row r="83" spans="1:25">
      <c r="A83" s="222" t="str">
        <f t="shared" si="8"/>
        <v>C.IV.2. Assegni</v>
      </c>
      <c r="B83" s="223">
        <f t="shared" ref="B83:G98" si="13">T80*1</f>
        <v>0</v>
      </c>
      <c r="C83" s="223">
        <f t="shared" si="13"/>
        <v>0</v>
      </c>
      <c r="D83" s="223">
        <f t="shared" si="13"/>
        <v>0</v>
      </c>
      <c r="E83" s="223">
        <f t="shared" si="13"/>
        <v>0</v>
      </c>
      <c r="F83" s="223">
        <f t="shared" si="13"/>
        <v>0</v>
      </c>
      <c r="G83" s="224">
        <f t="shared" si="13"/>
        <v>0</v>
      </c>
      <c r="H83" s="225" t="str">
        <f t="shared" si="12"/>
        <v/>
      </c>
      <c r="S83" s="210" t="s">
        <v>375</v>
      </c>
      <c r="T83" s="210" t="s">
        <v>687</v>
      </c>
      <c r="U83" s="210" t="s">
        <v>687</v>
      </c>
      <c r="V83" s="210" t="s">
        <v>687</v>
      </c>
      <c r="W83" s="210" t="s">
        <v>687</v>
      </c>
      <c r="X83" s="210" t="s">
        <v>687</v>
      </c>
      <c r="Y83" s="210" t="s">
        <v>687</v>
      </c>
    </row>
    <row r="84" spans="1:25">
      <c r="A84" s="222" t="str">
        <f t="shared" si="8"/>
        <v>C.IV.3. Danaro in cassa</v>
      </c>
      <c r="B84" s="223">
        <f t="shared" si="13"/>
        <v>0</v>
      </c>
      <c r="C84" s="223">
        <f t="shared" si="13"/>
        <v>0</v>
      </c>
      <c r="D84" s="223">
        <f t="shared" si="13"/>
        <v>0</v>
      </c>
      <c r="E84" s="223">
        <f t="shared" si="13"/>
        <v>0</v>
      </c>
      <c r="F84" s="223">
        <f t="shared" si="13"/>
        <v>0</v>
      </c>
      <c r="G84" s="224">
        <f t="shared" si="13"/>
        <v>0</v>
      </c>
      <c r="H84" s="225" t="str">
        <f t="shared" si="12"/>
        <v/>
      </c>
      <c r="S84" s="210" t="s">
        <v>376</v>
      </c>
      <c r="T84" s="210" t="s">
        <v>1026</v>
      </c>
      <c r="U84" s="210" t="s">
        <v>1027</v>
      </c>
      <c r="V84" s="210" t="s">
        <v>1028</v>
      </c>
      <c r="W84" s="210" t="s">
        <v>1029</v>
      </c>
      <c r="X84" s="210" t="s">
        <v>1030</v>
      </c>
      <c r="Y84" s="210" t="s">
        <v>1031</v>
      </c>
    </row>
    <row r="85" spans="1:25">
      <c r="A85" s="222" t="str">
        <f t="shared" si="8"/>
        <v>D. RATEI E RISCONTI</v>
      </c>
      <c r="B85" s="223">
        <f t="shared" si="13"/>
        <v>0</v>
      </c>
      <c r="C85" s="223">
        <f t="shared" si="13"/>
        <v>0</v>
      </c>
      <c r="D85" s="223">
        <f t="shared" si="13"/>
        <v>0</v>
      </c>
      <c r="E85" s="223">
        <f t="shared" si="13"/>
        <v>433</v>
      </c>
      <c r="F85" s="223">
        <f t="shared" si="13"/>
        <v>780</v>
      </c>
      <c r="G85" s="224">
        <f t="shared" si="13"/>
        <v>1328</v>
      </c>
      <c r="H85" s="225">
        <f t="shared" si="12"/>
        <v>0.70256410256410251</v>
      </c>
      <c r="S85" s="210" t="s">
        <v>380</v>
      </c>
      <c r="T85" s="210" t="s">
        <v>1032</v>
      </c>
      <c r="U85" s="210" t="s">
        <v>1033</v>
      </c>
      <c r="V85" s="210" t="s">
        <v>1034</v>
      </c>
      <c r="W85" s="210" t="s">
        <v>1035</v>
      </c>
      <c r="X85" s="210" t="s">
        <v>1036</v>
      </c>
      <c r="Y85" s="210" t="s">
        <v>1037</v>
      </c>
    </row>
    <row r="86" spans="1:25">
      <c r="A86" s="222" t="str">
        <f t="shared" si="8"/>
        <v>di cui: disaggio su prestiti</v>
      </c>
      <c r="B86" s="223">
        <f t="shared" si="13"/>
        <v>0</v>
      </c>
      <c r="C86" s="223">
        <f t="shared" si="13"/>
        <v>0</v>
      </c>
      <c r="D86" s="223">
        <f t="shared" si="13"/>
        <v>0</v>
      </c>
      <c r="E86" s="223">
        <f t="shared" si="13"/>
        <v>0</v>
      </c>
      <c r="F86" s="223">
        <f t="shared" si="13"/>
        <v>0</v>
      </c>
      <c r="G86" s="224">
        <f t="shared" si="13"/>
        <v>0</v>
      </c>
      <c r="H86" s="225" t="str">
        <f t="shared" si="12"/>
        <v/>
      </c>
      <c r="S86" s="210" t="s">
        <v>384</v>
      </c>
      <c r="W86" s="210" t="s">
        <v>687</v>
      </c>
      <c r="X86" s="210" t="s">
        <v>687</v>
      </c>
      <c r="Y86" s="210" t="s">
        <v>687</v>
      </c>
    </row>
    <row r="87" spans="1:25">
      <c r="A87" s="228" t="str">
        <f t="shared" si="8"/>
        <v>TOTALE ATTIVO</v>
      </c>
      <c r="B87" s="229">
        <f t="shared" si="13"/>
        <v>191208</v>
      </c>
      <c r="C87" s="229">
        <f t="shared" si="13"/>
        <v>210222</v>
      </c>
      <c r="D87" s="229">
        <f t="shared" si="13"/>
        <v>244206</v>
      </c>
      <c r="E87" s="229">
        <f t="shared" si="13"/>
        <v>328812</v>
      </c>
      <c r="F87" s="229">
        <f t="shared" si="13"/>
        <v>546557</v>
      </c>
      <c r="G87" s="229">
        <f t="shared" si="13"/>
        <v>524245</v>
      </c>
      <c r="H87" s="230">
        <f t="shared" si="12"/>
        <v>-4.0822823603027678E-2</v>
      </c>
      <c r="S87" s="210" t="s">
        <v>385</v>
      </c>
      <c r="T87" s="210" t="s">
        <v>1038</v>
      </c>
      <c r="U87" s="210" t="s">
        <v>1038</v>
      </c>
      <c r="V87" s="210" t="s">
        <v>1038</v>
      </c>
      <c r="W87" s="210" t="s">
        <v>1038</v>
      </c>
      <c r="X87" s="210" t="s">
        <v>1038</v>
      </c>
      <c r="Y87" s="210" t="s">
        <v>1038</v>
      </c>
    </row>
    <row r="88" spans="1:25">
      <c r="A88" s="222" t="str">
        <f t="shared" si="8"/>
        <v>A. PATRIMONIO NETTO (+-)</v>
      </c>
      <c r="B88" s="223">
        <f t="shared" si="13"/>
        <v>66813</v>
      </c>
      <c r="C88" s="223">
        <f t="shared" si="13"/>
        <v>74643</v>
      </c>
      <c r="D88" s="223">
        <f t="shared" si="13"/>
        <v>101424</v>
      </c>
      <c r="E88" s="223">
        <f t="shared" si="13"/>
        <v>105273</v>
      </c>
      <c r="F88" s="223">
        <f t="shared" si="13"/>
        <v>115463</v>
      </c>
      <c r="G88" s="224">
        <f t="shared" si="13"/>
        <v>121957</v>
      </c>
      <c r="H88" s="225">
        <f t="shared" si="12"/>
        <v>5.6243125503408022E-2</v>
      </c>
      <c r="S88" s="210" t="s">
        <v>388</v>
      </c>
      <c r="T88" s="210" t="s">
        <v>687</v>
      </c>
      <c r="W88" s="210" t="s">
        <v>687</v>
      </c>
      <c r="X88" s="210" t="s">
        <v>687</v>
      </c>
      <c r="Y88" s="210" t="s">
        <v>687</v>
      </c>
    </row>
    <row r="89" spans="1:25">
      <c r="A89" s="222" t="str">
        <f t="shared" si="8"/>
        <v>PATR. NETTO DEL GRUPPO (+-)</v>
      </c>
      <c r="B89" s="223">
        <f t="shared" si="13"/>
        <v>0</v>
      </c>
      <c r="C89" s="223">
        <f t="shared" si="13"/>
        <v>0</v>
      </c>
      <c r="D89" s="223">
        <f t="shared" si="13"/>
        <v>0</v>
      </c>
      <c r="E89" s="223">
        <f t="shared" si="13"/>
        <v>0</v>
      </c>
      <c r="F89" s="223">
        <f t="shared" si="13"/>
        <v>0</v>
      </c>
      <c r="G89" s="224">
        <f t="shared" si="13"/>
        <v>0</v>
      </c>
      <c r="H89" s="225" t="str">
        <f t="shared" si="12"/>
        <v/>
      </c>
      <c r="S89" s="210" t="s">
        <v>389</v>
      </c>
      <c r="T89" s="210" t="s">
        <v>687</v>
      </c>
      <c r="W89" s="210" t="s">
        <v>687</v>
      </c>
      <c r="X89" s="210" t="s">
        <v>687</v>
      </c>
      <c r="Y89" s="210" t="s">
        <v>687</v>
      </c>
    </row>
    <row r="90" spans="1:25">
      <c r="A90" s="222" t="str">
        <f t="shared" si="8"/>
        <v>A.I. Capitale sociale</v>
      </c>
      <c r="B90" s="223">
        <f t="shared" si="13"/>
        <v>20800</v>
      </c>
      <c r="C90" s="223">
        <f t="shared" si="13"/>
        <v>20800</v>
      </c>
      <c r="D90" s="223">
        <f t="shared" si="13"/>
        <v>20800</v>
      </c>
      <c r="E90" s="223">
        <f t="shared" si="13"/>
        <v>20800</v>
      </c>
      <c r="F90" s="223">
        <f t="shared" si="13"/>
        <v>20800</v>
      </c>
      <c r="G90" s="224">
        <f t="shared" si="13"/>
        <v>20800</v>
      </c>
      <c r="H90" s="225">
        <f t="shared" si="12"/>
        <v>0</v>
      </c>
      <c r="S90" s="210" t="s">
        <v>390</v>
      </c>
      <c r="T90" s="210" t="s">
        <v>687</v>
      </c>
      <c r="W90" s="210" t="s">
        <v>687</v>
      </c>
      <c r="X90" s="210" t="s">
        <v>687</v>
      </c>
      <c r="Y90" s="210" t="s">
        <v>687</v>
      </c>
    </row>
    <row r="91" spans="1:25">
      <c r="A91" s="222" t="str">
        <f t="shared" si="8"/>
        <v>di cui: Versamenti soci in c/capitale</v>
      </c>
      <c r="B91" s="223">
        <f t="shared" si="13"/>
        <v>0</v>
      </c>
      <c r="C91" s="223">
        <f t="shared" si="13"/>
        <v>0</v>
      </c>
      <c r="D91" s="223">
        <f t="shared" si="13"/>
        <v>0</v>
      </c>
      <c r="E91" s="223">
        <f t="shared" si="13"/>
        <v>0</v>
      </c>
      <c r="F91" s="223">
        <f t="shared" si="13"/>
        <v>0</v>
      </c>
      <c r="G91" s="224">
        <f t="shared" si="13"/>
        <v>0</v>
      </c>
      <c r="H91" s="225" t="str">
        <f t="shared" si="12"/>
        <v/>
      </c>
      <c r="S91" s="210" t="s">
        <v>392</v>
      </c>
      <c r="T91" s="210" t="s">
        <v>687</v>
      </c>
      <c r="W91" s="210" t="s">
        <v>687</v>
      </c>
      <c r="X91" s="210" t="s">
        <v>687</v>
      </c>
      <c r="Y91" s="210" t="s">
        <v>687</v>
      </c>
    </row>
    <row r="92" spans="1:25">
      <c r="A92" s="222" t="str">
        <f t="shared" si="8"/>
        <v>di cui: Versamenti in c/futuro aumento di capitale</v>
      </c>
      <c r="B92" s="223">
        <f t="shared" si="13"/>
        <v>0</v>
      </c>
      <c r="C92" s="223">
        <f t="shared" si="13"/>
        <v>0</v>
      </c>
      <c r="D92" s="223">
        <f t="shared" si="13"/>
        <v>0</v>
      </c>
      <c r="E92" s="223">
        <f t="shared" si="13"/>
        <v>0</v>
      </c>
      <c r="F92" s="223">
        <f t="shared" si="13"/>
        <v>0</v>
      </c>
      <c r="G92" s="224">
        <f t="shared" si="13"/>
        <v>0</v>
      </c>
      <c r="H92" s="225" t="str">
        <f t="shared" si="12"/>
        <v/>
      </c>
      <c r="S92" s="210" t="s">
        <v>393</v>
      </c>
      <c r="T92" s="210" t="s">
        <v>687</v>
      </c>
      <c r="U92" s="210" t="s">
        <v>687</v>
      </c>
      <c r="V92" s="210" t="s">
        <v>687</v>
      </c>
      <c r="W92" s="210" t="s">
        <v>687</v>
      </c>
      <c r="X92" s="210" t="s">
        <v>687</v>
      </c>
    </row>
    <row r="93" spans="1:25">
      <c r="A93" s="222" t="str">
        <f t="shared" si="8"/>
        <v>di cui: Versamenti in c/capitale</v>
      </c>
      <c r="B93" s="223">
        <f t="shared" si="13"/>
        <v>0</v>
      </c>
      <c r="C93" s="223">
        <f t="shared" si="13"/>
        <v>0</v>
      </c>
      <c r="D93" s="223">
        <f t="shared" si="13"/>
        <v>0</v>
      </c>
      <c r="E93" s="223">
        <f t="shared" si="13"/>
        <v>0</v>
      </c>
      <c r="F93" s="223">
        <f t="shared" si="13"/>
        <v>0</v>
      </c>
      <c r="G93" s="224">
        <f t="shared" si="13"/>
        <v>0</v>
      </c>
      <c r="H93" s="225" t="str">
        <f t="shared" si="12"/>
        <v/>
      </c>
      <c r="S93" s="210" t="s">
        <v>394</v>
      </c>
      <c r="T93" s="210" t="s">
        <v>687</v>
      </c>
      <c r="U93" s="210" t="s">
        <v>687</v>
      </c>
      <c r="V93" s="210" t="s">
        <v>687</v>
      </c>
      <c r="W93" s="210" t="s">
        <v>687</v>
      </c>
      <c r="X93" s="210" t="s">
        <v>687</v>
      </c>
      <c r="Y93" s="210" t="s">
        <v>687</v>
      </c>
    </row>
    <row r="94" spans="1:25">
      <c r="A94" s="222" t="str">
        <f t="shared" si="8"/>
        <v>di cui: Versamenti a copertura perdite</v>
      </c>
      <c r="B94" s="223">
        <f t="shared" si="13"/>
        <v>0</v>
      </c>
      <c r="C94" s="223">
        <f t="shared" si="13"/>
        <v>0</v>
      </c>
      <c r="D94" s="223">
        <f t="shared" si="13"/>
        <v>0</v>
      </c>
      <c r="E94" s="223">
        <f t="shared" si="13"/>
        <v>0</v>
      </c>
      <c r="F94" s="223">
        <f t="shared" si="13"/>
        <v>0</v>
      </c>
      <c r="G94" s="224">
        <f t="shared" si="13"/>
        <v>0</v>
      </c>
      <c r="H94" s="225" t="str">
        <f t="shared" si="12"/>
        <v/>
      </c>
      <c r="S94" s="210" t="s">
        <v>395</v>
      </c>
      <c r="T94" s="210" t="s">
        <v>1039</v>
      </c>
      <c r="U94" s="210" t="s">
        <v>1039</v>
      </c>
      <c r="V94" s="210" t="s">
        <v>1039</v>
      </c>
      <c r="W94" s="210" t="s">
        <v>1039</v>
      </c>
      <c r="X94" s="210" t="s">
        <v>1039</v>
      </c>
      <c r="Y94" s="210" t="s">
        <v>1039</v>
      </c>
    </row>
    <row r="95" spans="1:25">
      <c r="A95" s="222" t="str">
        <f t="shared" si="8"/>
        <v>A.II. Riserva sovrapprapprezzo</v>
      </c>
      <c r="B95" s="223">
        <f t="shared" si="13"/>
        <v>0</v>
      </c>
      <c r="C95" s="223">
        <f t="shared" si="13"/>
        <v>0</v>
      </c>
      <c r="D95" s="223">
        <f t="shared" si="13"/>
        <v>0</v>
      </c>
      <c r="E95" s="223">
        <f t="shared" si="13"/>
        <v>0</v>
      </c>
      <c r="F95" s="223">
        <f t="shared" si="13"/>
        <v>0</v>
      </c>
      <c r="G95" s="224">
        <f t="shared" si="13"/>
        <v>0</v>
      </c>
      <c r="H95" s="225" t="str">
        <f t="shared" si="12"/>
        <v/>
      </c>
      <c r="S95" s="210" t="s">
        <v>399</v>
      </c>
      <c r="T95" s="210" t="s">
        <v>687</v>
      </c>
      <c r="U95" s="210" t="s">
        <v>687</v>
      </c>
      <c r="V95" s="210" t="s">
        <v>687</v>
      </c>
      <c r="W95" s="210" t="s">
        <v>687</v>
      </c>
      <c r="X95" s="210" t="s">
        <v>687</v>
      </c>
      <c r="Y95" s="210" t="s">
        <v>687</v>
      </c>
    </row>
    <row r="96" spans="1:25">
      <c r="A96" s="222" t="str">
        <f t="shared" si="8"/>
        <v>A.III. Riserva rivalutazione</v>
      </c>
      <c r="B96" s="223">
        <f t="shared" si="13"/>
        <v>0</v>
      </c>
      <c r="C96" s="223">
        <f t="shared" si="13"/>
        <v>0</v>
      </c>
      <c r="D96" s="223">
        <f t="shared" si="13"/>
        <v>0</v>
      </c>
      <c r="E96" s="223">
        <f t="shared" si="13"/>
        <v>0</v>
      </c>
      <c r="F96" s="223">
        <f t="shared" si="13"/>
        <v>0</v>
      </c>
      <c r="G96" s="224">
        <f t="shared" si="13"/>
        <v>0</v>
      </c>
      <c r="H96" s="225" t="str">
        <f t="shared" si="12"/>
        <v/>
      </c>
      <c r="S96" s="210" t="s">
        <v>400</v>
      </c>
      <c r="T96" s="210" t="s">
        <v>687</v>
      </c>
      <c r="U96" s="210" t="s">
        <v>687</v>
      </c>
      <c r="V96" s="210" t="s">
        <v>687</v>
      </c>
      <c r="W96" s="210" t="s">
        <v>687</v>
      </c>
      <c r="X96" s="210" t="s">
        <v>687</v>
      </c>
      <c r="Y96" s="210" t="s">
        <v>687</v>
      </c>
    </row>
    <row r="97" spans="1:25">
      <c r="A97" s="222" t="str">
        <f t="shared" si="8"/>
        <v>A.IV. Riserva legale</v>
      </c>
      <c r="B97" s="223">
        <f t="shared" si="13"/>
        <v>4160</v>
      </c>
      <c r="C97" s="223">
        <f t="shared" si="13"/>
        <v>4160</v>
      </c>
      <c r="D97" s="223">
        <f t="shared" si="13"/>
        <v>4160</v>
      </c>
      <c r="E97" s="223">
        <f t="shared" si="13"/>
        <v>4160</v>
      </c>
      <c r="F97" s="223">
        <f t="shared" si="13"/>
        <v>4160</v>
      </c>
      <c r="G97" s="224">
        <f t="shared" si="13"/>
        <v>4160</v>
      </c>
      <c r="H97" s="225">
        <f t="shared" si="12"/>
        <v>0</v>
      </c>
      <c r="S97" s="210" t="s">
        <v>401</v>
      </c>
      <c r="T97" s="210" t="s">
        <v>1040</v>
      </c>
      <c r="U97" s="210" t="s">
        <v>1041</v>
      </c>
      <c r="V97" s="210" t="s">
        <v>1042</v>
      </c>
      <c r="W97" s="210" t="s">
        <v>1043</v>
      </c>
      <c r="X97" s="210" t="s">
        <v>1044</v>
      </c>
      <c r="Y97" s="210" t="s">
        <v>1045</v>
      </c>
    </row>
    <row r="98" spans="1:25">
      <c r="A98" s="222" t="str">
        <f t="shared" si="8"/>
        <v>A.V. Riserva azioni proprie</v>
      </c>
      <c r="B98" s="223">
        <f t="shared" si="13"/>
        <v>0</v>
      </c>
      <c r="C98" s="223">
        <f t="shared" si="13"/>
        <v>0</v>
      </c>
      <c r="D98" s="223">
        <f t="shared" si="13"/>
        <v>0</v>
      </c>
      <c r="E98" s="223">
        <f t="shared" si="13"/>
        <v>0</v>
      </c>
      <c r="F98" s="223">
        <f t="shared" si="13"/>
        <v>0</v>
      </c>
      <c r="G98" s="224">
        <f t="shared" si="13"/>
        <v>0</v>
      </c>
      <c r="H98" s="225" t="str">
        <f t="shared" si="12"/>
        <v/>
      </c>
      <c r="S98" s="210" t="s">
        <v>406</v>
      </c>
      <c r="W98" s="210" t="s">
        <v>687</v>
      </c>
      <c r="X98" s="210" t="s">
        <v>687</v>
      </c>
      <c r="Y98" s="210" t="s">
        <v>687</v>
      </c>
    </row>
    <row r="99" spans="1:25">
      <c r="A99" s="222" t="str">
        <f t="shared" si="8"/>
        <v>A.VI. Riserva statutaria</v>
      </c>
      <c r="B99" s="223">
        <f t="shared" ref="B99:G114" si="14">T96*1</f>
        <v>0</v>
      </c>
      <c r="C99" s="223">
        <f t="shared" si="14"/>
        <v>0</v>
      </c>
      <c r="D99" s="223">
        <f t="shared" si="14"/>
        <v>0</v>
      </c>
      <c r="E99" s="223">
        <f t="shared" si="14"/>
        <v>0</v>
      </c>
      <c r="F99" s="223">
        <f t="shared" si="14"/>
        <v>0</v>
      </c>
      <c r="G99" s="224">
        <f t="shared" si="14"/>
        <v>0</v>
      </c>
      <c r="H99" s="225" t="str">
        <f t="shared" si="12"/>
        <v/>
      </c>
      <c r="S99" s="210" t="s">
        <v>408</v>
      </c>
      <c r="T99" s="210" t="s">
        <v>687</v>
      </c>
      <c r="U99" s="210" t="s">
        <v>687</v>
      </c>
      <c r="V99" s="210" t="s">
        <v>687</v>
      </c>
      <c r="W99" s="210" t="s">
        <v>687</v>
      </c>
      <c r="X99" s="210" t="s">
        <v>687</v>
      </c>
      <c r="Y99" s="210" t="s">
        <v>687</v>
      </c>
    </row>
    <row r="100" spans="1:25">
      <c r="A100" s="222" t="str">
        <f t="shared" si="8"/>
        <v>A.VII. Altre riserve</v>
      </c>
      <c r="B100" s="223">
        <f t="shared" si="14"/>
        <v>20192</v>
      </c>
      <c r="C100" s="223">
        <f t="shared" si="14"/>
        <v>41852</v>
      </c>
      <c r="D100" s="223">
        <f t="shared" si="14"/>
        <v>49684</v>
      </c>
      <c r="E100" s="223">
        <f t="shared" si="14"/>
        <v>76465</v>
      </c>
      <c r="F100" s="223">
        <f t="shared" si="14"/>
        <v>80311</v>
      </c>
      <c r="G100" s="224">
        <f t="shared" si="14"/>
        <v>90503</v>
      </c>
      <c r="H100" s="225">
        <f t="shared" si="12"/>
        <v>0.12690665039658328</v>
      </c>
      <c r="S100" s="210" t="s">
        <v>409</v>
      </c>
      <c r="T100" s="210" t="s">
        <v>1046</v>
      </c>
      <c r="U100" s="210" t="s">
        <v>1047</v>
      </c>
      <c r="V100" s="210" t="s">
        <v>1048</v>
      </c>
      <c r="W100" s="210" t="s">
        <v>1049</v>
      </c>
      <c r="X100" s="210" t="s">
        <v>1050</v>
      </c>
      <c r="Y100" s="210" t="s">
        <v>1051</v>
      </c>
    </row>
    <row r="101" spans="1:25">
      <c r="A101" s="222" t="str">
        <f t="shared" si="8"/>
        <v>di cui: riserva di consolidamento</v>
      </c>
      <c r="B101" s="223">
        <f t="shared" si="14"/>
        <v>0</v>
      </c>
      <c r="C101" s="223">
        <f t="shared" si="14"/>
        <v>0</v>
      </c>
      <c r="D101" s="223">
        <f t="shared" si="14"/>
        <v>0</v>
      </c>
      <c r="E101" s="223">
        <f t="shared" si="14"/>
        <v>0</v>
      </c>
      <c r="F101" s="223">
        <f t="shared" si="14"/>
        <v>0</v>
      </c>
      <c r="G101" s="224">
        <f t="shared" si="14"/>
        <v>0</v>
      </c>
      <c r="H101" s="225" t="str">
        <f t="shared" si="12"/>
        <v/>
      </c>
      <c r="S101" s="210" t="s">
        <v>416</v>
      </c>
      <c r="W101" s="210" t="s">
        <v>687</v>
      </c>
      <c r="X101" s="210" t="s">
        <v>687</v>
      </c>
      <c r="Y101" s="210" t="s">
        <v>687</v>
      </c>
    </row>
    <row r="102" spans="1:25">
      <c r="A102" s="222" t="str">
        <f t="shared" si="8"/>
        <v>A.VIII. Utili / Perdite a nuovo (+-)</v>
      </c>
      <c r="B102" s="223">
        <f t="shared" si="14"/>
        <v>0</v>
      </c>
      <c r="C102" s="223">
        <f t="shared" si="14"/>
        <v>0</v>
      </c>
      <c r="D102" s="223">
        <f t="shared" si="14"/>
        <v>0</v>
      </c>
      <c r="E102" s="223">
        <f t="shared" si="14"/>
        <v>0</v>
      </c>
      <c r="F102" s="223">
        <f t="shared" si="14"/>
        <v>0</v>
      </c>
      <c r="G102" s="224">
        <f t="shared" si="14"/>
        <v>0</v>
      </c>
      <c r="H102" s="225" t="str">
        <f t="shared" si="12"/>
        <v/>
      </c>
      <c r="S102" s="210" t="s">
        <v>417</v>
      </c>
      <c r="T102" s="210" t="s">
        <v>687</v>
      </c>
      <c r="U102" s="210" t="s">
        <v>687</v>
      </c>
      <c r="V102" s="210" t="s">
        <v>687</v>
      </c>
      <c r="W102" s="210" t="s">
        <v>687</v>
      </c>
      <c r="X102" s="210" t="s">
        <v>687</v>
      </c>
      <c r="Y102" s="210" t="s">
        <v>687</v>
      </c>
    </row>
    <row r="103" spans="1:25">
      <c r="A103" s="222" t="str">
        <f t="shared" si="8"/>
        <v>A.IX. Utili / Perdite d'esercizio (+-)</v>
      </c>
      <c r="B103" s="223">
        <f t="shared" si="14"/>
        <v>21661</v>
      </c>
      <c r="C103" s="223">
        <f t="shared" si="14"/>
        <v>7831</v>
      </c>
      <c r="D103" s="223">
        <f t="shared" si="14"/>
        <v>26780</v>
      </c>
      <c r="E103" s="223">
        <f t="shared" si="14"/>
        <v>3848</v>
      </c>
      <c r="F103" s="223">
        <f t="shared" si="14"/>
        <v>10192</v>
      </c>
      <c r="G103" s="224">
        <f t="shared" si="14"/>
        <v>6494</v>
      </c>
      <c r="H103" s="225">
        <f t="shared" si="12"/>
        <v>-0.36283359497645212</v>
      </c>
      <c r="S103" s="210" t="s">
        <v>418</v>
      </c>
      <c r="T103" s="210" t="s">
        <v>687</v>
      </c>
      <c r="U103" s="210" t="s">
        <v>687</v>
      </c>
      <c r="V103" s="210" t="s">
        <v>687</v>
      </c>
      <c r="W103" s="210" t="s">
        <v>687</v>
      </c>
      <c r="X103" s="210" t="s">
        <v>687</v>
      </c>
      <c r="Y103" s="210" t="s">
        <v>687</v>
      </c>
    </row>
    <row r="104" spans="1:25">
      <c r="A104" s="222" t="str">
        <f t="shared" si="8"/>
        <v>PATR. NETTO DI TERZI (+-)</v>
      </c>
      <c r="B104" s="223">
        <f t="shared" si="14"/>
        <v>0</v>
      </c>
      <c r="C104" s="223">
        <f t="shared" si="14"/>
        <v>0</v>
      </c>
      <c r="D104" s="223">
        <f t="shared" si="14"/>
        <v>0</v>
      </c>
      <c r="E104" s="223">
        <f t="shared" si="14"/>
        <v>0</v>
      </c>
      <c r="F104" s="223">
        <f t="shared" si="14"/>
        <v>0</v>
      </c>
      <c r="G104" s="224">
        <f t="shared" si="14"/>
        <v>0</v>
      </c>
      <c r="H104" s="225" t="str">
        <f t="shared" si="12"/>
        <v/>
      </c>
      <c r="S104" s="210" t="s">
        <v>419</v>
      </c>
      <c r="T104" s="210" t="s">
        <v>687</v>
      </c>
      <c r="U104" s="210" t="s">
        <v>687</v>
      </c>
      <c r="V104" s="210" t="s">
        <v>687</v>
      </c>
      <c r="W104" s="210" t="s">
        <v>687</v>
      </c>
      <c r="X104" s="210" t="s">
        <v>687</v>
      </c>
      <c r="Y104" s="210" t="s">
        <v>687</v>
      </c>
    </row>
    <row r="105" spans="1:25">
      <c r="A105" s="222" t="str">
        <f t="shared" si="8"/>
        <v>B. FONDO RISCHI</v>
      </c>
      <c r="B105" s="223">
        <f t="shared" si="14"/>
        <v>0</v>
      </c>
      <c r="C105" s="223">
        <f t="shared" si="14"/>
        <v>0</v>
      </c>
      <c r="D105" s="223">
        <f t="shared" si="14"/>
        <v>0</v>
      </c>
      <c r="E105" s="223">
        <f t="shared" si="14"/>
        <v>0</v>
      </c>
      <c r="F105" s="223">
        <f t="shared" si="14"/>
        <v>0</v>
      </c>
      <c r="G105" s="224">
        <f t="shared" si="14"/>
        <v>0</v>
      </c>
      <c r="H105" s="225" t="str">
        <f t="shared" si="12"/>
        <v/>
      </c>
      <c r="S105" s="210" t="s">
        <v>420</v>
      </c>
      <c r="T105" s="210" t="s">
        <v>687</v>
      </c>
      <c r="U105" s="210" t="s">
        <v>687</v>
      </c>
      <c r="V105" s="210" t="s">
        <v>687</v>
      </c>
      <c r="W105" s="210" t="s">
        <v>687</v>
      </c>
      <c r="X105" s="210" t="s">
        <v>687</v>
      </c>
      <c r="Y105" s="210" t="s">
        <v>687</v>
      </c>
    </row>
    <row r="106" spans="1:25">
      <c r="A106" s="222" t="str">
        <f t="shared" si="8"/>
        <v>B.1. Per quiescenza e obblighi simili</v>
      </c>
      <c r="B106" s="223">
        <f t="shared" si="14"/>
        <v>0</v>
      </c>
      <c r="C106" s="223">
        <f t="shared" si="14"/>
        <v>0</v>
      </c>
      <c r="D106" s="223">
        <f t="shared" si="14"/>
        <v>0</v>
      </c>
      <c r="E106" s="223">
        <f t="shared" si="14"/>
        <v>0</v>
      </c>
      <c r="F106" s="223">
        <f t="shared" si="14"/>
        <v>0</v>
      </c>
      <c r="G106" s="224">
        <f t="shared" si="14"/>
        <v>0</v>
      </c>
      <c r="H106" s="225" t="str">
        <f t="shared" si="12"/>
        <v/>
      </c>
      <c r="S106" s="210" t="s">
        <v>422</v>
      </c>
      <c r="T106" s="210" t="s">
        <v>687</v>
      </c>
      <c r="U106" s="210" t="s">
        <v>687</v>
      </c>
      <c r="V106" s="210" t="s">
        <v>687</v>
      </c>
      <c r="W106" s="210" t="s">
        <v>687</v>
      </c>
      <c r="X106" s="210" t="s">
        <v>687</v>
      </c>
    </row>
    <row r="107" spans="1:25">
      <c r="A107" s="222" t="str">
        <f t="shared" si="8"/>
        <v>B.2. Per Imposte</v>
      </c>
      <c r="B107" s="223">
        <f t="shared" si="14"/>
        <v>0</v>
      </c>
      <c r="C107" s="223">
        <f t="shared" si="14"/>
        <v>0</v>
      </c>
      <c r="D107" s="223">
        <f t="shared" si="14"/>
        <v>0</v>
      </c>
      <c r="E107" s="223">
        <f t="shared" si="14"/>
        <v>0</v>
      </c>
      <c r="F107" s="223">
        <f t="shared" si="14"/>
        <v>0</v>
      </c>
      <c r="G107" s="224">
        <f t="shared" si="14"/>
        <v>0</v>
      </c>
      <c r="H107" s="225" t="str">
        <f t="shared" si="12"/>
        <v/>
      </c>
      <c r="S107" s="210" t="s">
        <v>423</v>
      </c>
      <c r="W107" s="210" t="s">
        <v>687</v>
      </c>
      <c r="X107" s="210" t="s">
        <v>687</v>
      </c>
      <c r="Y107" s="210" t="s">
        <v>687</v>
      </c>
    </row>
    <row r="108" spans="1:25">
      <c r="A108" s="222" t="str">
        <f t="shared" si="8"/>
        <v>di cui:  per imposte differite</v>
      </c>
      <c r="B108" s="223">
        <f t="shared" si="14"/>
        <v>0</v>
      </c>
      <c r="C108" s="223">
        <f t="shared" si="14"/>
        <v>0</v>
      </c>
      <c r="D108" s="223">
        <f t="shared" si="14"/>
        <v>0</v>
      </c>
      <c r="E108" s="223">
        <f t="shared" si="14"/>
        <v>0</v>
      </c>
      <c r="F108" s="223">
        <f t="shared" si="14"/>
        <v>0</v>
      </c>
      <c r="G108" s="224">
        <f t="shared" si="14"/>
        <v>0</v>
      </c>
      <c r="H108" s="225" t="str">
        <f t="shared" si="12"/>
        <v/>
      </c>
      <c r="S108" s="210" t="s">
        <v>424</v>
      </c>
      <c r="T108" s="210" t="s">
        <v>687</v>
      </c>
      <c r="U108" s="210" t="s">
        <v>687</v>
      </c>
      <c r="V108" s="210" t="s">
        <v>1052</v>
      </c>
      <c r="W108" s="210" t="s">
        <v>1053</v>
      </c>
      <c r="X108" s="210" t="s">
        <v>1054</v>
      </c>
      <c r="Y108" s="210" t="s">
        <v>1055</v>
      </c>
    </row>
    <row r="109" spans="1:25">
      <c r="A109" s="222" t="str">
        <f t="shared" si="8"/>
        <v>B.3. Altri</v>
      </c>
      <c r="B109" s="223">
        <f t="shared" si="14"/>
        <v>0</v>
      </c>
      <c r="C109" s="223">
        <f t="shared" si="14"/>
        <v>0</v>
      </c>
      <c r="D109" s="223">
        <f t="shared" si="14"/>
        <v>0</v>
      </c>
      <c r="E109" s="223">
        <f t="shared" si="14"/>
        <v>0</v>
      </c>
      <c r="F109" s="223">
        <f t="shared" si="14"/>
        <v>0</v>
      </c>
      <c r="G109" s="224">
        <f t="shared" si="14"/>
        <v>0</v>
      </c>
      <c r="H109" s="225" t="str">
        <f t="shared" si="12"/>
        <v/>
      </c>
      <c r="S109" s="210" t="s">
        <v>428</v>
      </c>
      <c r="T109" s="210" t="s">
        <v>1056</v>
      </c>
      <c r="U109" s="210" t="s">
        <v>1057</v>
      </c>
      <c r="V109" s="210" t="s">
        <v>1058</v>
      </c>
      <c r="W109" s="210" t="s">
        <v>1059</v>
      </c>
      <c r="X109" s="210" t="s">
        <v>1060</v>
      </c>
      <c r="Y109" s="210" t="s">
        <v>1061</v>
      </c>
    </row>
    <row r="110" spans="1:25">
      <c r="A110" s="222" t="str">
        <f t="shared" si="8"/>
        <v>di cui: fondo di consolidamento</v>
      </c>
      <c r="B110" s="223">
        <f t="shared" si="14"/>
        <v>0</v>
      </c>
      <c r="C110" s="223">
        <f t="shared" si="14"/>
        <v>0</v>
      </c>
      <c r="D110" s="223">
        <f t="shared" si="14"/>
        <v>0</v>
      </c>
      <c r="E110" s="223">
        <f t="shared" si="14"/>
        <v>0</v>
      </c>
      <c r="F110" s="223">
        <f t="shared" si="14"/>
        <v>0</v>
      </c>
      <c r="G110" s="224">
        <f t="shared" si="14"/>
        <v>0</v>
      </c>
      <c r="H110" s="225" t="str">
        <f t="shared" si="12"/>
        <v/>
      </c>
      <c r="S110" s="210" t="s">
        <v>432</v>
      </c>
      <c r="T110" s="210" t="s">
        <v>687</v>
      </c>
      <c r="U110" s="210" t="s">
        <v>1062</v>
      </c>
      <c r="V110" s="210" t="s">
        <v>1063</v>
      </c>
      <c r="W110" s="210" t="s">
        <v>1064</v>
      </c>
      <c r="X110" s="210" t="s">
        <v>1065</v>
      </c>
      <c r="Y110" s="210" t="s">
        <v>1066</v>
      </c>
    </row>
    <row r="111" spans="1:25">
      <c r="A111" s="222" t="str">
        <f t="shared" si="8"/>
        <v>C. TFR</v>
      </c>
      <c r="B111" s="223">
        <f t="shared" si="14"/>
        <v>0</v>
      </c>
      <c r="C111" s="223">
        <f t="shared" si="14"/>
        <v>0</v>
      </c>
      <c r="D111" s="223">
        <f t="shared" si="14"/>
        <v>681</v>
      </c>
      <c r="E111" s="223">
        <f t="shared" si="14"/>
        <v>2314</v>
      </c>
      <c r="F111" s="223">
        <f t="shared" si="14"/>
        <v>3890</v>
      </c>
      <c r="G111" s="224">
        <f t="shared" si="14"/>
        <v>5529</v>
      </c>
      <c r="H111" s="225">
        <f t="shared" si="12"/>
        <v>0.42133676092544986</v>
      </c>
      <c r="S111" s="210" t="s">
        <v>435</v>
      </c>
      <c r="W111" s="210" t="s">
        <v>687</v>
      </c>
      <c r="X111" s="210" t="s">
        <v>687</v>
      </c>
      <c r="Y111" s="210" t="s">
        <v>687</v>
      </c>
    </row>
    <row r="112" spans="1:25">
      <c r="A112" s="222" t="str">
        <f t="shared" si="8"/>
        <v>D. DEBITI</v>
      </c>
      <c r="B112" s="223">
        <f t="shared" si="14"/>
        <v>124293</v>
      </c>
      <c r="C112" s="223">
        <f t="shared" si="14"/>
        <v>135450</v>
      </c>
      <c r="D112" s="223">
        <f t="shared" si="14"/>
        <v>141093</v>
      </c>
      <c r="E112" s="223">
        <f t="shared" si="14"/>
        <v>219535</v>
      </c>
      <c r="F112" s="223">
        <f t="shared" si="14"/>
        <v>425771</v>
      </c>
      <c r="G112" s="224">
        <f t="shared" si="14"/>
        <v>394921</v>
      </c>
      <c r="H112" s="225">
        <f t="shared" si="12"/>
        <v>-7.2456790152452849E-2</v>
      </c>
      <c r="S112" s="210" t="s">
        <v>436</v>
      </c>
      <c r="T112" s="210" t="s">
        <v>687</v>
      </c>
      <c r="W112" s="210" t="s">
        <v>687</v>
      </c>
      <c r="X112" s="210" t="s">
        <v>687</v>
      </c>
      <c r="Y112" s="210" t="s">
        <v>687</v>
      </c>
    </row>
    <row r="113" spans="1:25">
      <c r="A113" s="222" t="str">
        <f t="shared" si="8"/>
        <v>di cui: esigibili oltre l'esercizio successivo(10)</v>
      </c>
      <c r="B113" s="223">
        <f t="shared" si="14"/>
        <v>0</v>
      </c>
      <c r="C113" s="223">
        <f t="shared" si="14"/>
        <v>11574</v>
      </c>
      <c r="D113" s="223">
        <f t="shared" si="14"/>
        <v>2965</v>
      </c>
      <c r="E113" s="223">
        <f t="shared" si="14"/>
        <v>12278</v>
      </c>
      <c r="F113" s="223">
        <f t="shared" si="14"/>
        <v>33090</v>
      </c>
      <c r="G113" s="224">
        <f t="shared" si="14"/>
        <v>65068</v>
      </c>
      <c r="H113" s="225">
        <f t="shared" si="12"/>
        <v>0.96639468117255967</v>
      </c>
      <c r="S113" s="210" t="s">
        <v>437</v>
      </c>
      <c r="W113" s="210" t="s">
        <v>687</v>
      </c>
      <c r="X113" s="210" t="s">
        <v>687</v>
      </c>
      <c r="Y113" s="210" t="s">
        <v>687</v>
      </c>
    </row>
    <row r="114" spans="1:25">
      <c r="A114" s="222" t="str">
        <f t="shared" ref="A114:A177" si="15">S111</f>
        <v>D.1. Debiti per obbligazioni</v>
      </c>
      <c r="B114" s="223">
        <f t="shared" si="14"/>
        <v>0</v>
      </c>
      <c r="C114" s="223">
        <f t="shared" si="14"/>
        <v>0</v>
      </c>
      <c r="D114" s="223">
        <f t="shared" si="14"/>
        <v>0</v>
      </c>
      <c r="E114" s="223">
        <f t="shared" si="14"/>
        <v>0</v>
      </c>
      <c r="F114" s="223">
        <f t="shared" si="14"/>
        <v>0</v>
      </c>
      <c r="G114" s="224">
        <f t="shared" si="14"/>
        <v>0</v>
      </c>
      <c r="H114" s="225" t="str">
        <f t="shared" si="12"/>
        <v/>
      </c>
      <c r="S114" s="210" t="s">
        <v>438</v>
      </c>
      <c r="T114" s="210" t="s">
        <v>687</v>
      </c>
      <c r="W114" s="210" t="s">
        <v>687</v>
      </c>
      <c r="X114" s="210" t="s">
        <v>687</v>
      </c>
      <c r="Y114" s="210" t="s">
        <v>687</v>
      </c>
    </row>
    <row r="115" spans="1:25">
      <c r="A115" s="222" t="str">
        <f t="shared" si="15"/>
        <v>di cui: esigibili oltre l'esercizio successivo(11)</v>
      </c>
      <c r="B115" s="223">
        <f t="shared" ref="B115:G130" si="16">T112*1</f>
        <v>0</v>
      </c>
      <c r="C115" s="223">
        <f t="shared" si="16"/>
        <v>0</v>
      </c>
      <c r="D115" s="223">
        <f t="shared" si="16"/>
        <v>0</v>
      </c>
      <c r="E115" s="223">
        <f t="shared" si="16"/>
        <v>0</v>
      </c>
      <c r="F115" s="223">
        <f t="shared" si="16"/>
        <v>0</v>
      </c>
      <c r="G115" s="224">
        <f t="shared" si="16"/>
        <v>0</v>
      </c>
      <c r="H115" s="225" t="str">
        <f t="shared" si="12"/>
        <v/>
      </c>
      <c r="S115" s="210" t="s">
        <v>439</v>
      </c>
      <c r="W115" s="210" t="s">
        <v>687</v>
      </c>
      <c r="X115" s="210" t="s">
        <v>687</v>
      </c>
      <c r="Y115" s="210" t="s">
        <v>687</v>
      </c>
    </row>
    <row r="116" spans="1:25">
      <c r="A116" s="222" t="str">
        <f t="shared" si="15"/>
        <v>D.2. Debiti per obbligazioni convertibili</v>
      </c>
      <c r="B116" s="223">
        <f t="shared" si="16"/>
        <v>0</v>
      </c>
      <c r="C116" s="223">
        <f t="shared" si="16"/>
        <v>0</v>
      </c>
      <c r="D116" s="223">
        <f t="shared" si="16"/>
        <v>0</v>
      </c>
      <c r="E116" s="223">
        <f t="shared" si="16"/>
        <v>0</v>
      </c>
      <c r="F116" s="223">
        <f t="shared" si="16"/>
        <v>0</v>
      </c>
      <c r="G116" s="224">
        <f t="shared" si="16"/>
        <v>0</v>
      </c>
      <c r="H116" s="225" t="str">
        <f t="shared" si="12"/>
        <v/>
      </c>
      <c r="S116" s="210" t="s">
        <v>440</v>
      </c>
      <c r="T116" s="210" t="s">
        <v>687</v>
      </c>
      <c r="W116" s="210" t="s">
        <v>687</v>
      </c>
      <c r="X116" s="210" t="s">
        <v>687</v>
      </c>
      <c r="Y116" s="210" t="s">
        <v>687</v>
      </c>
    </row>
    <row r="117" spans="1:25">
      <c r="A117" s="222" t="str">
        <f t="shared" si="15"/>
        <v>di cui: esigibili oltre l'esercizio successivo(12)</v>
      </c>
      <c r="B117" s="223">
        <f t="shared" si="16"/>
        <v>0</v>
      </c>
      <c r="C117" s="223">
        <f t="shared" si="16"/>
        <v>0</v>
      </c>
      <c r="D117" s="223">
        <f t="shared" si="16"/>
        <v>0</v>
      </c>
      <c r="E117" s="223">
        <f t="shared" si="16"/>
        <v>0</v>
      </c>
      <c r="F117" s="223">
        <f t="shared" si="16"/>
        <v>0</v>
      </c>
      <c r="G117" s="224">
        <f t="shared" si="16"/>
        <v>0</v>
      </c>
      <c r="H117" s="225" t="str">
        <f t="shared" si="12"/>
        <v/>
      </c>
      <c r="S117" s="210" t="s">
        <v>441</v>
      </c>
      <c r="W117" s="210" t="s">
        <v>687</v>
      </c>
      <c r="X117" s="210" t="s">
        <v>687</v>
      </c>
      <c r="Y117" s="210" t="s">
        <v>1067</v>
      </c>
    </row>
    <row r="118" spans="1:25">
      <c r="A118" s="222" t="str">
        <f t="shared" si="15"/>
        <v>D.3. Debiti vs Soci per finanziamento</v>
      </c>
      <c r="B118" s="223">
        <f t="shared" si="16"/>
        <v>0</v>
      </c>
      <c r="C118" s="223">
        <f t="shared" si="16"/>
        <v>0</v>
      </c>
      <c r="D118" s="223">
        <f t="shared" si="16"/>
        <v>0</v>
      </c>
      <c r="E118" s="223">
        <f t="shared" si="16"/>
        <v>0</v>
      </c>
      <c r="F118" s="223">
        <f t="shared" si="16"/>
        <v>0</v>
      </c>
      <c r="G118" s="224">
        <f t="shared" si="16"/>
        <v>0</v>
      </c>
      <c r="H118" s="225" t="str">
        <f t="shared" si="12"/>
        <v/>
      </c>
      <c r="S118" s="210" t="s">
        <v>445</v>
      </c>
      <c r="T118" s="210" t="s">
        <v>687</v>
      </c>
      <c r="W118" s="210" t="s">
        <v>687</v>
      </c>
      <c r="X118" s="210" t="s">
        <v>687</v>
      </c>
      <c r="Y118" s="210" t="s">
        <v>1066</v>
      </c>
    </row>
    <row r="119" spans="1:25">
      <c r="A119" s="222" t="str">
        <f t="shared" si="15"/>
        <v>di cui: esigibili oltre l'esercizio successivo(13)</v>
      </c>
      <c r="B119" s="223">
        <f t="shared" si="16"/>
        <v>0</v>
      </c>
      <c r="C119" s="223">
        <f t="shared" si="16"/>
        <v>0</v>
      </c>
      <c r="D119" s="223">
        <f t="shared" si="16"/>
        <v>0</v>
      </c>
      <c r="E119" s="223">
        <f t="shared" si="16"/>
        <v>0</v>
      </c>
      <c r="F119" s="223">
        <f t="shared" si="16"/>
        <v>0</v>
      </c>
      <c r="G119" s="224">
        <f t="shared" si="16"/>
        <v>0</v>
      </c>
      <c r="H119" s="225" t="str">
        <f t="shared" si="12"/>
        <v/>
      </c>
      <c r="S119" s="210" t="s">
        <v>446</v>
      </c>
      <c r="W119" s="210" t="s">
        <v>687</v>
      </c>
      <c r="X119" s="210" t="s">
        <v>687</v>
      </c>
      <c r="Y119" s="210" t="s">
        <v>687</v>
      </c>
    </row>
    <row r="120" spans="1:25">
      <c r="A120" s="222" t="str">
        <f t="shared" si="15"/>
        <v>D.4. Debiti verso Banche</v>
      </c>
      <c r="B120" s="223">
        <f t="shared" si="16"/>
        <v>0</v>
      </c>
      <c r="C120" s="223">
        <f t="shared" si="16"/>
        <v>0</v>
      </c>
      <c r="D120" s="223">
        <f t="shared" si="16"/>
        <v>0</v>
      </c>
      <c r="E120" s="223">
        <f t="shared" si="16"/>
        <v>0</v>
      </c>
      <c r="F120" s="223">
        <f t="shared" si="16"/>
        <v>0</v>
      </c>
      <c r="G120" s="224">
        <f t="shared" si="16"/>
        <v>144380</v>
      </c>
      <c r="H120" s="225" t="str">
        <f t="shared" si="12"/>
        <v/>
      </c>
      <c r="S120" s="210" t="s">
        <v>447</v>
      </c>
      <c r="T120" s="210" t="s">
        <v>687</v>
      </c>
      <c r="W120" s="210" t="s">
        <v>687</v>
      </c>
      <c r="X120" s="210" t="s">
        <v>687</v>
      </c>
      <c r="Y120" s="210" t="s">
        <v>687</v>
      </c>
    </row>
    <row r="121" spans="1:25">
      <c r="A121" s="222" t="str">
        <f t="shared" si="15"/>
        <v>di cui: esigibili oltre l'esercizio successivo(14)</v>
      </c>
      <c r="B121" s="223">
        <f t="shared" si="16"/>
        <v>0</v>
      </c>
      <c r="C121" s="223">
        <f t="shared" si="16"/>
        <v>0</v>
      </c>
      <c r="D121" s="223">
        <f t="shared" si="16"/>
        <v>0</v>
      </c>
      <c r="E121" s="223">
        <f t="shared" si="16"/>
        <v>0</v>
      </c>
      <c r="F121" s="223">
        <f t="shared" si="16"/>
        <v>0</v>
      </c>
      <c r="G121" s="224">
        <f t="shared" si="16"/>
        <v>65068</v>
      </c>
      <c r="H121" s="225" t="str">
        <f t="shared" si="12"/>
        <v/>
      </c>
      <c r="S121" s="210" t="s">
        <v>448</v>
      </c>
      <c r="W121" s="210" t="s">
        <v>687</v>
      </c>
      <c r="X121" s="210" t="s">
        <v>687</v>
      </c>
      <c r="Y121" s="210" t="s">
        <v>687</v>
      </c>
    </row>
    <row r="122" spans="1:25">
      <c r="A122" s="222" t="str">
        <f t="shared" si="15"/>
        <v>D.5. Debiti verso altri finanziatori</v>
      </c>
      <c r="B122" s="223">
        <f t="shared" si="16"/>
        <v>0</v>
      </c>
      <c r="C122" s="223">
        <f t="shared" si="16"/>
        <v>0</v>
      </c>
      <c r="D122" s="223">
        <f t="shared" si="16"/>
        <v>0</v>
      </c>
      <c r="E122" s="223">
        <f t="shared" si="16"/>
        <v>0</v>
      </c>
      <c r="F122" s="223">
        <f t="shared" si="16"/>
        <v>0</v>
      </c>
      <c r="G122" s="224">
        <f t="shared" si="16"/>
        <v>0</v>
      </c>
      <c r="H122" s="225" t="str">
        <f t="shared" si="12"/>
        <v/>
      </c>
      <c r="S122" s="210" t="s">
        <v>449</v>
      </c>
      <c r="T122" s="210" t="s">
        <v>687</v>
      </c>
      <c r="W122" s="210" t="s">
        <v>687</v>
      </c>
      <c r="X122" s="210" t="s">
        <v>687</v>
      </c>
      <c r="Y122" s="210" t="s">
        <v>687</v>
      </c>
    </row>
    <row r="123" spans="1:25">
      <c r="A123" s="222" t="str">
        <f t="shared" si="15"/>
        <v>di cui: esigibili oltre l'esercizio successivo(15)</v>
      </c>
      <c r="B123" s="223">
        <f t="shared" si="16"/>
        <v>0</v>
      </c>
      <c r="C123" s="223">
        <f t="shared" si="16"/>
        <v>0</v>
      </c>
      <c r="D123" s="223">
        <f t="shared" si="16"/>
        <v>0</v>
      </c>
      <c r="E123" s="223">
        <f t="shared" si="16"/>
        <v>0</v>
      </c>
      <c r="F123" s="223">
        <f t="shared" si="16"/>
        <v>0</v>
      </c>
      <c r="G123" s="224">
        <f t="shared" si="16"/>
        <v>0</v>
      </c>
      <c r="H123" s="225" t="str">
        <f t="shared" si="12"/>
        <v/>
      </c>
      <c r="S123" s="210" t="s">
        <v>450</v>
      </c>
      <c r="W123" s="210" t="s">
        <v>687</v>
      </c>
      <c r="X123" s="210" t="s">
        <v>687</v>
      </c>
      <c r="Y123" s="210" t="s">
        <v>1068</v>
      </c>
    </row>
    <row r="124" spans="1:25">
      <c r="A124" s="222" t="str">
        <f t="shared" si="15"/>
        <v>D.6. Acconti / Anticipi</v>
      </c>
      <c r="B124" s="223">
        <f t="shared" si="16"/>
        <v>0</v>
      </c>
      <c r="C124" s="223">
        <f t="shared" si="16"/>
        <v>0</v>
      </c>
      <c r="D124" s="223">
        <f t="shared" si="16"/>
        <v>0</v>
      </c>
      <c r="E124" s="223">
        <f t="shared" si="16"/>
        <v>0</v>
      </c>
      <c r="F124" s="223">
        <f t="shared" si="16"/>
        <v>0</v>
      </c>
      <c r="G124" s="224">
        <f t="shared" si="16"/>
        <v>0</v>
      </c>
      <c r="H124" s="225" t="str">
        <f t="shared" si="12"/>
        <v/>
      </c>
      <c r="S124" s="210" t="s">
        <v>454</v>
      </c>
      <c r="T124" s="210" t="s">
        <v>687</v>
      </c>
      <c r="W124" s="210" t="s">
        <v>687</v>
      </c>
      <c r="X124" s="210" t="s">
        <v>687</v>
      </c>
      <c r="Y124" s="210" t="s">
        <v>687</v>
      </c>
    </row>
    <row r="125" spans="1:25">
      <c r="A125" s="222" t="str">
        <f t="shared" si="15"/>
        <v>di cui: esigibili oltre l'esercizio successivo(16)</v>
      </c>
      <c r="B125" s="223">
        <f t="shared" si="16"/>
        <v>0</v>
      </c>
      <c r="C125" s="223">
        <f t="shared" si="16"/>
        <v>0</v>
      </c>
      <c r="D125" s="223">
        <f t="shared" si="16"/>
        <v>0</v>
      </c>
      <c r="E125" s="223">
        <f t="shared" si="16"/>
        <v>0</v>
      </c>
      <c r="F125" s="223">
        <f t="shared" si="16"/>
        <v>0</v>
      </c>
      <c r="G125" s="224">
        <f t="shared" si="16"/>
        <v>0</v>
      </c>
      <c r="H125" s="225" t="str">
        <f t="shared" si="12"/>
        <v/>
      </c>
      <c r="S125" s="210" t="s">
        <v>455</v>
      </c>
      <c r="W125" s="210" t="s">
        <v>687</v>
      </c>
      <c r="X125" s="210" t="s">
        <v>687</v>
      </c>
      <c r="Y125" s="210" t="s">
        <v>687</v>
      </c>
    </row>
    <row r="126" spans="1:25">
      <c r="A126" s="222" t="str">
        <f t="shared" si="15"/>
        <v>D.7. Debiti verso Fornitori</v>
      </c>
      <c r="B126" s="223">
        <f t="shared" si="16"/>
        <v>0</v>
      </c>
      <c r="C126" s="223">
        <f t="shared" si="16"/>
        <v>0</v>
      </c>
      <c r="D126" s="223">
        <f t="shared" si="16"/>
        <v>0</v>
      </c>
      <c r="E126" s="223">
        <f t="shared" si="16"/>
        <v>0</v>
      </c>
      <c r="F126" s="223">
        <f t="shared" si="16"/>
        <v>0</v>
      </c>
      <c r="G126" s="224">
        <f t="shared" si="16"/>
        <v>229670</v>
      </c>
      <c r="H126" s="225" t="str">
        <f t="shared" si="12"/>
        <v/>
      </c>
      <c r="S126" s="210" t="s">
        <v>456</v>
      </c>
      <c r="T126" s="210" t="s">
        <v>687</v>
      </c>
      <c r="W126" s="210" t="s">
        <v>687</v>
      </c>
      <c r="X126" s="210" t="s">
        <v>687</v>
      </c>
      <c r="Y126" s="210" t="s">
        <v>687</v>
      </c>
    </row>
    <row r="127" spans="1:25">
      <c r="A127" s="222" t="str">
        <f t="shared" si="15"/>
        <v>di cui: esigibili oltre l'esercizio successivo(17)</v>
      </c>
      <c r="B127" s="223">
        <f t="shared" si="16"/>
        <v>0</v>
      </c>
      <c r="C127" s="223">
        <f t="shared" si="16"/>
        <v>0</v>
      </c>
      <c r="D127" s="223">
        <f t="shared" si="16"/>
        <v>0</v>
      </c>
      <c r="E127" s="223">
        <f t="shared" si="16"/>
        <v>0</v>
      </c>
      <c r="F127" s="223">
        <f t="shared" si="16"/>
        <v>0</v>
      </c>
      <c r="G127" s="224">
        <f t="shared" si="16"/>
        <v>0</v>
      </c>
      <c r="H127" s="225" t="str">
        <f t="shared" si="12"/>
        <v/>
      </c>
      <c r="S127" s="210" t="s">
        <v>457</v>
      </c>
      <c r="W127" s="210" t="s">
        <v>687</v>
      </c>
      <c r="X127" s="210" t="s">
        <v>687</v>
      </c>
      <c r="Y127" s="210" t="s">
        <v>687</v>
      </c>
    </row>
    <row r="128" spans="1:25">
      <c r="A128" s="222" t="str">
        <f t="shared" si="15"/>
        <v>D.8. Debiti da titoli di credito</v>
      </c>
      <c r="B128" s="223">
        <f t="shared" si="16"/>
        <v>0</v>
      </c>
      <c r="C128" s="223">
        <f t="shared" si="16"/>
        <v>0</v>
      </c>
      <c r="D128" s="223">
        <f t="shared" si="16"/>
        <v>0</v>
      </c>
      <c r="E128" s="223">
        <f t="shared" si="16"/>
        <v>0</v>
      </c>
      <c r="F128" s="223">
        <f t="shared" si="16"/>
        <v>0</v>
      </c>
      <c r="G128" s="224">
        <f t="shared" si="16"/>
        <v>0</v>
      </c>
      <c r="H128" s="225" t="str">
        <f t="shared" si="12"/>
        <v/>
      </c>
      <c r="S128" s="210" t="s">
        <v>458</v>
      </c>
      <c r="T128" s="210" t="s">
        <v>687</v>
      </c>
      <c r="W128" s="210" t="s">
        <v>687</v>
      </c>
      <c r="X128" s="210" t="s">
        <v>687</v>
      </c>
      <c r="Y128" s="210" t="s">
        <v>687</v>
      </c>
    </row>
    <row r="129" spans="1:25">
      <c r="A129" s="222" t="str">
        <f t="shared" si="15"/>
        <v>di cui: esigibili oltre l'esercizio successivo(18)</v>
      </c>
      <c r="B129" s="223">
        <f t="shared" si="16"/>
        <v>0</v>
      </c>
      <c r="C129" s="223">
        <f t="shared" si="16"/>
        <v>0</v>
      </c>
      <c r="D129" s="223">
        <f t="shared" si="16"/>
        <v>0</v>
      </c>
      <c r="E129" s="223">
        <f t="shared" si="16"/>
        <v>0</v>
      </c>
      <c r="F129" s="223">
        <f t="shared" si="16"/>
        <v>0</v>
      </c>
      <c r="G129" s="224">
        <f t="shared" si="16"/>
        <v>0</v>
      </c>
      <c r="H129" s="225" t="str">
        <f t="shared" si="12"/>
        <v/>
      </c>
      <c r="S129" s="210" t="s">
        <v>459</v>
      </c>
      <c r="W129" s="210" t="s">
        <v>687</v>
      </c>
      <c r="X129" s="210" t="s">
        <v>687</v>
      </c>
      <c r="Y129" s="210" t="s">
        <v>687</v>
      </c>
    </row>
    <row r="130" spans="1:25">
      <c r="A130" s="222" t="str">
        <f t="shared" si="15"/>
        <v>D.9. Debiti verso controllate</v>
      </c>
      <c r="B130" s="223">
        <f t="shared" si="16"/>
        <v>0</v>
      </c>
      <c r="C130" s="223">
        <f t="shared" si="16"/>
        <v>0</v>
      </c>
      <c r="D130" s="223">
        <f t="shared" si="16"/>
        <v>0</v>
      </c>
      <c r="E130" s="223">
        <f t="shared" si="16"/>
        <v>0</v>
      </c>
      <c r="F130" s="223">
        <f t="shared" si="16"/>
        <v>0</v>
      </c>
      <c r="G130" s="224">
        <f t="shared" si="16"/>
        <v>0</v>
      </c>
      <c r="H130" s="225" t="str">
        <f t="shared" si="12"/>
        <v/>
      </c>
      <c r="S130" s="210" t="s">
        <v>460</v>
      </c>
      <c r="T130" s="210" t="s">
        <v>687</v>
      </c>
      <c r="W130" s="210" t="s">
        <v>687</v>
      </c>
      <c r="X130" s="210" t="s">
        <v>687</v>
      </c>
      <c r="Y130" s="210" t="s">
        <v>687</v>
      </c>
    </row>
    <row r="131" spans="1:25">
      <c r="A131" s="222" t="str">
        <f t="shared" si="15"/>
        <v>di cui: esigibili oltre l'esercizio successivo(19)</v>
      </c>
      <c r="B131" s="223">
        <f t="shared" ref="B131:G146" si="17">T128*1</f>
        <v>0</v>
      </c>
      <c r="C131" s="223">
        <f t="shared" si="17"/>
        <v>0</v>
      </c>
      <c r="D131" s="223">
        <f t="shared" si="17"/>
        <v>0</v>
      </c>
      <c r="E131" s="223">
        <f t="shared" si="17"/>
        <v>0</v>
      </c>
      <c r="F131" s="223">
        <f t="shared" si="17"/>
        <v>0</v>
      </c>
      <c r="G131" s="224">
        <f t="shared" si="17"/>
        <v>0</v>
      </c>
      <c r="H131" s="225" t="str">
        <f t="shared" si="12"/>
        <v/>
      </c>
      <c r="S131" s="210" t="s">
        <v>461</v>
      </c>
      <c r="W131" s="210" t="s">
        <v>687</v>
      </c>
      <c r="X131" s="210" t="s">
        <v>687</v>
      </c>
      <c r="Y131" s="210" t="s">
        <v>687</v>
      </c>
    </row>
    <row r="132" spans="1:25">
      <c r="A132" s="222" t="str">
        <f t="shared" si="15"/>
        <v>D.10. Debiti verso collegate</v>
      </c>
      <c r="B132" s="223">
        <f t="shared" si="17"/>
        <v>0</v>
      </c>
      <c r="C132" s="223">
        <f t="shared" si="17"/>
        <v>0</v>
      </c>
      <c r="D132" s="223">
        <f t="shared" si="17"/>
        <v>0</v>
      </c>
      <c r="E132" s="223">
        <f t="shared" si="17"/>
        <v>0</v>
      </c>
      <c r="F132" s="223">
        <f t="shared" si="17"/>
        <v>0</v>
      </c>
      <c r="G132" s="224">
        <f t="shared" si="17"/>
        <v>0</v>
      </c>
      <c r="H132" s="225" t="str">
        <f t="shared" si="12"/>
        <v/>
      </c>
      <c r="S132" s="210" t="s">
        <v>462</v>
      </c>
      <c r="T132" s="210" t="s">
        <v>687</v>
      </c>
      <c r="W132" s="210" t="s">
        <v>687</v>
      </c>
      <c r="X132" s="210" t="s">
        <v>687</v>
      </c>
      <c r="Y132" s="210" t="s">
        <v>687</v>
      </c>
    </row>
    <row r="133" spans="1:25">
      <c r="A133" s="222" t="str">
        <f t="shared" si="15"/>
        <v>di cui: esigibili oltre l'esercizio successivo(20)</v>
      </c>
      <c r="B133" s="223">
        <f t="shared" si="17"/>
        <v>0</v>
      </c>
      <c r="C133" s="223">
        <f t="shared" si="17"/>
        <v>0</v>
      </c>
      <c r="D133" s="223">
        <f t="shared" si="17"/>
        <v>0</v>
      </c>
      <c r="E133" s="223">
        <f t="shared" si="17"/>
        <v>0</v>
      </c>
      <c r="F133" s="223">
        <f t="shared" si="17"/>
        <v>0</v>
      </c>
      <c r="G133" s="224">
        <f t="shared" si="17"/>
        <v>0</v>
      </c>
      <c r="H133" s="225" t="str">
        <f t="shared" si="12"/>
        <v/>
      </c>
      <c r="S133" s="210" t="s">
        <v>465</v>
      </c>
      <c r="W133" s="210" t="s">
        <v>687</v>
      </c>
      <c r="X133" s="210" t="s">
        <v>687</v>
      </c>
      <c r="Y133" s="210" t="s">
        <v>1069</v>
      </c>
    </row>
    <row r="134" spans="1:25">
      <c r="A134" s="222" t="str">
        <f t="shared" si="15"/>
        <v>D.11. Debiti verso controllanti</v>
      </c>
      <c r="B134" s="223">
        <f t="shared" si="17"/>
        <v>0</v>
      </c>
      <c r="C134" s="223">
        <f t="shared" si="17"/>
        <v>0</v>
      </c>
      <c r="D134" s="223">
        <f t="shared" si="17"/>
        <v>0</v>
      </c>
      <c r="E134" s="223">
        <f t="shared" si="17"/>
        <v>0</v>
      </c>
      <c r="F134" s="223">
        <f t="shared" si="17"/>
        <v>0</v>
      </c>
      <c r="G134" s="224">
        <f t="shared" si="17"/>
        <v>0</v>
      </c>
      <c r="H134" s="225" t="str">
        <f t="shared" si="12"/>
        <v/>
      </c>
      <c r="S134" s="210" t="s">
        <v>469</v>
      </c>
      <c r="T134" s="210" t="s">
        <v>687</v>
      </c>
      <c r="W134" s="210" t="s">
        <v>687</v>
      </c>
      <c r="X134" s="210" t="s">
        <v>687</v>
      </c>
      <c r="Y134" s="210" t="s">
        <v>687</v>
      </c>
    </row>
    <row r="135" spans="1:25">
      <c r="A135" s="222" t="str">
        <f t="shared" si="15"/>
        <v>di cui: esigibili oltre l'esercizio successivo(21)</v>
      </c>
      <c r="B135" s="223">
        <f t="shared" si="17"/>
        <v>0</v>
      </c>
      <c r="C135" s="223">
        <f t="shared" si="17"/>
        <v>0</v>
      </c>
      <c r="D135" s="223">
        <f t="shared" si="17"/>
        <v>0</v>
      </c>
      <c r="E135" s="223">
        <f t="shared" si="17"/>
        <v>0</v>
      </c>
      <c r="F135" s="223">
        <f t="shared" si="17"/>
        <v>0</v>
      </c>
      <c r="G135" s="224">
        <f t="shared" si="17"/>
        <v>0</v>
      </c>
      <c r="H135" s="225" t="str">
        <f t="shared" si="12"/>
        <v/>
      </c>
      <c r="S135" s="210" t="s">
        <v>470</v>
      </c>
      <c r="W135" s="210" t="s">
        <v>687</v>
      </c>
      <c r="X135" s="210" t="s">
        <v>687</v>
      </c>
      <c r="Y135" s="210" t="s">
        <v>1070</v>
      </c>
    </row>
    <row r="136" spans="1:25">
      <c r="A136" s="222" t="str">
        <f t="shared" si="15"/>
        <v>D.12. Debiti tributari</v>
      </c>
      <c r="B136" s="223">
        <f t="shared" si="17"/>
        <v>0</v>
      </c>
      <c r="C136" s="223">
        <f t="shared" si="17"/>
        <v>0</v>
      </c>
      <c r="D136" s="223">
        <f t="shared" si="17"/>
        <v>0</v>
      </c>
      <c r="E136" s="223">
        <f t="shared" si="17"/>
        <v>0</v>
      </c>
      <c r="F136" s="223">
        <f t="shared" si="17"/>
        <v>0</v>
      </c>
      <c r="G136" s="224">
        <f t="shared" si="17"/>
        <v>4499</v>
      </c>
      <c r="H136" s="225" t="str">
        <f t="shared" si="12"/>
        <v/>
      </c>
      <c r="S136" s="210" t="s">
        <v>474</v>
      </c>
      <c r="T136" s="210" t="s">
        <v>687</v>
      </c>
      <c r="W136" s="210" t="s">
        <v>687</v>
      </c>
      <c r="X136" s="210" t="s">
        <v>687</v>
      </c>
      <c r="Y136" s="210" t="s">
        <v>687</v>
      </c>
    </row>
    <row r="137" spans="1:25">
      <c r="A137" s="222" t="str">
        <f t="shared" si="15"/>
        <v>di cui: esigibili oltre l'esercizio successivo(23)</v>
      </c>
      <c r="B137" s="223">
        <f t="shared" si="17"/>
        <v>0</v>
      </c>
      <c r="C137" s="223">
        <f t="shared" si="17"/>
        <v>0</v>
      </c>
      <c r="D137" s="223">
        <f t="shared" si="17"/>
        <v>0</v>
      </c>
      <c r="E137" s="223">
        <f t="shared" si="17"/>
        <v>0</v>
      </c>
      <c r="F137" s="223">
        <f t="shared" si="17"/>
        <v>0</v>
      </c>
      <c r="G137" s="224">
        <f t="shared" si="17"/>
        <v>0</v>
      </c>
      <c r="H137" s="225" t="str">
        <f t="shared" si="12"/>
        <v/>
      </c>
      <c r="S137" s="210" t="s">
        <v>475</v>
      </c>
      <c r="W137" s="210" t="s">
        <v>687</v>
      </c>
      <c r="X137" s="210" t="s">
        <v>687</v>
      </c>
      <c r="Y137" s="210" t="s">
        <v>1071</v>
      </c>
    </row>
    <row r="138" spans="1:25">
      <c r="A138" s="222" t="str">
        <f t="shared" si="15"/>
        <v>D.13. Debiti verso istituti previdenziali</v>
      </c>
      <c r="B138" s="223">
        <f t="shared" si="17"/>
        <v>0</v>
      </c>
      <c r="C138" s="223">
        <f t="shared" si="17"/>
        <v>0</v>
      </c>
      <c r="D138" s="223">
        <f t="shared" si="17"/>
        <v>0</v>
      </c>
      <c r="E138" s="223">
        <f t="shared" si="17"/>
        <v>0</v>
      </c>
      <c r="F138" s="223">
        <f t="shared" si="17"/>
        <v>0</v>
      </c>
      <c r="G138" s="224">
        <f t="shared" si="17"/>
        <v>1158</v>
      </c>
      <c r="H138" s="225" t="str">
        <f t="shared" si="12"/>
        <v/>
      </c>
      <c r="S138" s="210" t="s">
        <v>479</v>
      </c>
      <c r="T138" s="210" t="s">
        <v>687</v>
      </c>
      <c r="W138" s="210" t="s">
        <v>687</v>
      </c>
      <c r="X138" s="210" t="s">
        <v>687</v>
      </c>
      <c r="Y138" s="210" t="s">
        <v>687</v>
      </c>
    </row>
    <row r="139" spans="1:25">
      <c r="A139" s="222" t="str">
        <f t="shared" si="15"/>
        <v>di cui: esigibili oltre l'esercizio successivo(24)</v>
      </c>
      <c r="B139" s="223">
        <f t="shared" si="17"/>
        <v>0</v>
      </c>
      <c r="C139" s="223">
        <f t="shared" si="17"/>
        <v>0</v>
      </c>
      <c r="D139" s="223">
        <f t="shared" si="17"/>
        <v>0</v>
      </c>
      <c r="E139" s="223">
        <f t="shared" si="17"/>
        <v>0</v>
      </c>
      <c r="F139" s="223">
        <f t="shared" si="17"/>
        <v>0</v>
      </c>
      <c r="G139" s="224">
        <f t="shared" si="17"/>
        <v>0</v>
      </c>
      <c r="H139" s="225" t="str">
        <f t="shared" si="12"/>
        <v/>
      </c>
      <c r="S139" s="210" t="s">
        <v>480</v>
      </c>
      <c r="T139" s="210" t="s">
        <v>1072</v>
      </c>
      <c r="U139" s="210" t="s">
        <v>1073</v>
      </c>
      <c r="V139" s="210" t="s">
        <v>1074</v>
      </c>
      <c r="W139" s="210" t="s">
        <v>1075</v>
      </c>
      <c r="X139" s="210" t="s">
        <v>1076</v>
      </c>
      <c r="Y139" s="210" t="s">
        <v>1077</v>
      </c>
    </row>
    <row r="140" spans="1:25">
      <c r="A140" s="222" t="str">
        <f t="shared" si="15"/>
        <v>D.14. Altri debiti</v>
      </c>
      <c r="B140" s="223">
        <f t="shared" si="17"/>
        <v>0</v>
      </c>
      <c r="C140" s="223">
        <f t="shared" si="17"/>
        <v>0</v>
      </c>
      <c r="D140" s="223">
        <f t="shared" si="17"/>
        <v>0</v>
      </c>
      <c r="E140" s="223">
        <f t="shared" si="17"/>
        <v>0</v>
      </c>
      <c r="F140" s="223">
        <f t="shared" si="17"/>
        <v>0</v>
      </c>
      <c r="G140" s="224">
        <f t="shared" si="17"/>
        <v>15214</v>
      </c>
      <c r="H140" s="225" t="str">
        <f t="shared" ref="H140:H203" si="18">IF(F140&lt;&gt;0,(G140-F140)/F140,"")</f>
        <v/>
      </c>
      <c r="S140" s="210" t="s">
        <v>484</v>
      </c>
      <c r="W140" s="210" t="s">
        <v>687</v>
      </c>
      <c r="X140" s="210" t="s">
        <v>687</v>
      </c>
      <c r="Y140" s="210" t="s">
        <v>687</v>
      </c>
    </row>
    <row r="141" spans="1:25">
      <c r="A141" s="222" t="str">
        <f t="shared" si="15"/>
        <v>di cui: esigibili oltre l'esercizio successivo(25)</v>
      </c>
      <c r="B141" s="223">
        <f t="shared" si="17"/>
        <v>0</v>
      </c>
      <c r="C141" s="223">
        <f t="shared" si="17"/>
        <v>0</v>
      </c>
      <c r="D141" s="223">
        <f t="shared" si="17"/>
        <v>0</v>
      </c>
      <c r="E141" s="223">
        <f t="shared" si="17"/>
        <v>0</v>
      </c>
      <c r="F141" s="223">
        <f t="shared" si="17"/>
        <v>0</v>
      </c>
      <c r="G141" s="224">
        <f t="shared" si="17"/>
        <v>0</v>
      </c>
      <c r="H141" s="225" t="str">
        <f t="shared" si="18"/>
        <v/>
      </c>
      <c r="S141" s="210" t="s">
        <v>485</v>
      </c>
      <c r="T141" s="210" t="s">
        <v>1026</v>
      </c>
      <c r="U141" s="210" t="s">
        <v>1027</v>
      </c>
      <c r="V141" s="210" t="s">
        <v>1028</v>
      </c>
      <c r="W141" s="210" t="s">
        <v>1029</v>
      </c>
      <c r="X141" s="210" t="s">
        <v>1030</v>
      </c>
      <c r="Y141" s="210" t="s">
        <v>1031</v>
      </c>
    </row>
    <row r="142" spans="1:25">
      <c r="A142" s="222" t="str">
        <f t="shared" si="15"/>
        <v>E. RATEI E RISCONTI</v>
      </c>
      <c r="B142" s="223">
        <f t="shared" si="17"/>
        <v>102</v>
      </c>
      <c r="C142" s="223">
        <f t="shared" si="17"/>
        <v>129</v>
      </c>
      <c r="D142" s="223">
        <f t="shared" si="17"/>
        <v>1008</v>
      </c>
      <c r="E142" s="223">
        <f t="shared" si="17"/>
        <v>1690</v>
      </c>
      <c r="F142" s="223">
        <f t="shared" si="17"/>
        <v>1433</v>
      </c>
      <c r="G142" s="224">
        <f t="shared" si="17"/>
        <v>1838</v>
      </c>
      <c r="H142" s="225">
        <f t="shared" si="18"/>
        <v>0.28262386601535239</v>
      </c>
      <c r="S142" s="210" t="s">
        <v>486</v>
      </c>
      <c r="T142" s="210" t="s">
        <v>687</v>
      </c>
      <c r="U142" s="210" t="s">
        <v>687</v>
      </c>
      <c r="V142" s="210" t="s">
        <v>687</v>
      </c>
      <c r="W142" s="210" t="s">
        <v>687</v>
      </c>
      <c r="X142" s="210" t="s">
        <v>687</v>
      </c>
      <c r="Y142" s="210" t="s">
        <v>687</v>
      </c>
    </row>
    <row r="143" spans="1:25">
      <c r="A143" s="222" t="str">
        <f t="shared" si="15"/>
        <v>di cui: aggio su prestiti</v>
      </c>
      <c r="B143" s="223">
        <f t="shared" si="17"/>
        <v>0</v>
      </c>
      <c r="C143" s="223">
        <f t="shared" si="17"/>
        <v>0</v>
      </c>
      <c r="D143" s="223">
        <f t="shared" si="17"/>
        <v>0</v>
      </c>
      <c r="E143" s="223">
        <f t="shared" si="17"/>
        <v>0</v>
      </c>
      <c r="F143" s="223">
        <f t="shared" si="17"/>
        <v>0</v>
      </c>
      <c r="G143" s="224">
        <f t="shared" si="17"/>
        <v>0</v>
      </c>
      <c r="H143" s="225" t="str">
        <f t="shared" si="18"/>
        <v/>
      </c>
      <c r="S143" s="210" t="s">
        <v>487</v>
      </c>
      <c r="T143" s="210" t="s">
        <v>1078</v>
      </c>
      <c r="U143" s="210" t="s">
        <v>1079</v>
      </c>
      <c r="V143" s="210" t="s">
        <v>1080</v>
      </c>
      <c r="W143" s="210" t="s">
        <v>1081</v>
      </c>
      <c r="X143" s="210" t="s">
        <v>1082</v>
      </c>
      <c r="Y143" s="210" t="s">
        <v>1083</v>
      </c>
    </row>
    <row r="144" spans="1:25">
      <c r="A144" s="228" t="str">
        <f t="shared" si="15"/>
        <v>TOTALE  PASSIVO</v>
      </c>
      <c r="B144" s="229">
        <f t="shared" si="17"/>
        <v>191208</v>
      </c>
      <c r="C144" s="229">
        <f t="shared" si="17"/>
        <v>210222</v>
      </c>
      <c r="D144" s="229">
        <f t="shared" si="17"/>
        <v>244206</v>
      </c>
      <c r="E144" s="229">
        <f t="shared" si="17"/>
        <v>328812</v>
      </c>
      <c r="F144" s="229">
        <f t="shared" si="17"/>
        <v>546557</v>
      </c>
      <c r="G144" s="229">
        <f t="shared" si="17"/>
        <v>524245</v>
      </c>
      <c r="H144" s="230">
        <f t="shared" si="18"/>
        <v>-4.0822823603027678E-2</v>
      </c>
      <c r="S144" s="210" t="s">
        <v>491</v>
      </c>
      <c r="T144" s="210" t="s">
        <v>1084</v>
      </c>
      <c r="U144" s="210" t="s">
        <v>1085</v>
      </c>
      <c r="V144" s="210" t="s">
        <v>1086</v>
      </c>
      <c r="W144" s="210" t="s">
        <v>1087</v>
      </c>
      <c r="X144" s="210" t="s">
        <v>1088</v>
      </c>
      <c r="Y144" s="210" t="s">
        <v>1089</v>
      </c>
    </row>
    <row r="145" spans="1:25">
      <c r="A145" s="222" t="str">
        <f t="shared" si="15"/>
        <v>CONTI D'ORDINE</v>
      </c>
      <c r="B145" s="223">
        <f t="shared" si="17"/>
        <v>0</v>
      </c>
      <c r="C145" s="223">
        <f t="shared" si="17"/>
        <v>0</v>
      </c>
      <c r="D145" s="223">
        <f t="shared" si="17"/>
        <v>0</v>
      </c>
      <c r="E145" s="223">
        <f t="shared" si="17"/>
        <v>0</v>
      </c>
      <c r="F145" s="223">
        <f t="shared" si="17"/>
        <v>0</v>
      </c>
      <c r="G145" s="224">
        <f t="shared" si="17"/>
        <v>0</v>
      </c>
      <c r="H145" s="225" t="str">
        <f t="shared" si="18"/>
        <v/>
      </c>
      <c r="S145" s="210" t="s">
        <v>495</v>
      </c>
      <c r="T145" s="210" t="s">
        <v>687</v>
      </c>
      <c r="U145" s="210" t="s">
        <v>687</v>
      </c>
      <c r="V145" s="210" t="s">
        <v>687</v>
      </c>
      <c r="W145" s="210" t="s">
        <v>687</v>
      </c>
      <c r="X145" s="210" t="s">
        <v>687</v>
      </c>
      <c r="Y145" s="210" t="s">
        <v>687</v>
      </c>
    </row>
    <row r="146" spans="1:25">
      <c r="A146" s="222" t="str">
        <f t="shared" si="15"/>
        <v>A. VALORE DELLA  PRODUZIONE (+-)</v>
      </c>
      <c r="B146" s="223">
        <f t="shared" si="17"/>
        <v>98302</v>
      </c>
      <c r="C146" s="223">
        <f t="shared" si="17"/>
        <v>96286</v>
      </c>
      <c r="D146" s="223">
        <f t="shared" si="17"/>
        <v>112280</v>
      </c>
      <c r="E146" s="223">
        <f t="shared" si="17"/>
        <v>162729</v>
      </c>
      <c r="F146" s="223">
        <f t="shared" si="17"/>
        <v>138983</v>
      </c>
      <c r="G146" s="224">
        <f t="shared" si="17"/>
        <v>437530</v>
      </c>
      <c r="H146" s="225">
        <f t="shared" si="18"/>
        <v>2.1480828590547048</v>
      </c>
      <c r="S146" s="210" t="s">
        <v>499</v>
      </c>
      <c r="T146" s="210" t="s">
        <v>687</v>
      </c>
      <c r="U146" s="210" t="s">
        <v>687</v>
      </c>
      <c r="V146" s="210" t="s">
        <v>687</v>
      </c>
      <c r="W146" s="210" t="s">
        <v>687</v>
      </c>
      <c r="X146" s="210" t="s">
        <v>687</v>
      </c>
      <c r="Y146" s="210" t="s">
        <v>687</v>
      </c>
    </row>
    <row r="147" spans="1:25">
      <c r="A147" s="222" t="str">
        <f t="shared" si="15"/>
        <v>A.1. Ricavi delle vendite e delle prestazioni</v>
      </c>
      <c r="B147" s="223">
        <f t="shared" ref="B147:G162" si="19">T144*1</f>
        <v>77460</v>
      </c>
      <c r="C147" s="223">
        <f t="shared" si="19"/>
        <v>66555</v>
      </c>
      <c r="D147" s="223">
        <f t="shared" si="19"/>
        <v>84534</v>
      </c>
      <c r="E147" s="223">
        <f t="shared" si="19"/>
        <v>129196</v>
      </c>
      <c r="F147" s="223">
        <f t="shared" si="19"/>
        <v>117418</v>
      </c>
      <c r="G147" s="224">
        <f t="shared" si="19"/>
        <v>314034</v>
      </c>
      <c r="H147" s="225">
        <f t="shared" si="18"/>
        <v>1.6744962441874329</v>
      </c>
      <c r="S147" s="210" t="s">
        <v>500</v>
      </c>
      <c r="T147" s="210" t="s">
        <v>687</v>
      </c>
      <c r="U147" s="210" t="s">
        <v>687</v>
      </c>
      <c r="V147" s="210" t="s">
        <v>687</v>
      </c>
      <c r="W147" s="210" t="s">
        <v>687</v>
      </c>
      <c r="X147" s="210" t="s">
        <v>687</v>
      </c>
      <c r="Y147" s="210" t="s">
        <v>687</v>
      </c>
    </row>
    <row r="148" spans="1:25">
      <c r="A148" s="222" t="str">
        <f t="shared" si="15"/>
        <v>A.2. + A.3. Totale variazioni (+/-)</v>
      </c>
      <c r="B148" s="223">
        <f t="shared" si="19"/>
        <v>0</v>
      </c>
      <c r="C148" s="223">
        <f t="shared" si="19"/>
        <v>0</v>
      </c>
      <c r="D148" s="223">
        <f t="shared" si="19"/>
        <v>0</v>
      </c>
      <c r="E148" s="223">
        <f t="shared" si="19"/>
        <v>0</v>
      </c>
      <c r="F148" s="223">
        <f t="shared" si="19"/>
        <v>0</v>
      </c>
      <c r="G148" s="224">
        <f t="shared" si="19"/>
        <v>0</v>
      </c>
      <c r="H148" s="225" t="str">
        <f t="shared" si="18"/>
        <v/>
      </c>
      <c r="S148" s="210" t="s">
        <v>501</v>
      </c>
      <c r="T148" s="210" t="s">
        <v>687</v>
      </c>
      <c r="U148" s="210" t="s">
        <v>687</v>
      </c>
      <c r="V148" s="210" t="s">
        <v>687</v>
      </c>
      <c r="W148" s="210" t="s">
        <v>687</v>
      </c>
      <c r="X148" s="210" t="s">
        <v>687</v>
      </c>
      <c r="Y148" s="210" t="s">
        <v>1090</v>
      </c>
    </row>
    <row r="149" spans="1:25">
      <c r="A149" s="222" t="str">
        <f t="shared" si="15"/>
        <v>A.2. Variazione rimanenze prodotti (+-)</v>
      </c>
      <c r="B149" s="223">
        <f t="shared" si="19"/>
        <v>0</v>
      </c>
      <c r="C149" s="223">
        <f t="shared" si="19"/>
        <v>0</v>
      </c>
      <c r="D149" s="223">
        <f t="shared" si="19"/>
        <v>0</v>
      </c>
      <c r="E149" s="223">
        <f t="shared" si="19"/>
        <v>0</v>
      </c>
      <c r="F149" s="223">
        <f t="shared" si="19"/>
        <v>0</v>
      </c>
      <c r="G149" s="224">
        <f t="shared" si="19"/>
        <v>0</v>
      </c>
      <c r="H149" s="225" t="str">
        <f t="shared" si="18"/>
        <v/>
      </c>
      <c r="S149" s="210" t="s">
        <v>502</v>
      </c>
      <c r="T149" s="210" t="s">
        <v>1091</v>
      </c>
      <c r="U149" s="210" t="s">
        <v>1092</v>
      </c>
      <c r="V149" s="210" t="s">
        <v>1093</v>
      </c>
      <c r="W149" s="210" t="s">
        <v>1094</v>
      </c>
      <c r="X149" s="210" t="s">
        <v>1095</v>
      </c>
      <c r="Y149" s="210" t="s">
        <v>1096</v>
      </c>
    </row>
    <row r="150" spans="1:25">
      <c r="A150" s="222" t="str">
        <f t="shared" si="15"/>
        <v>A.3. Variazione dei lavori in corso (+-)</v>
      </c>
      <c r="B150" s="223">
        <f t="shared" si="19"/>
        <v>0</v>
      </c>
      <c r="C150" s="223">
        <f t="shared" si="19"/>
        <v>0</v>
      </c>
      <c r="D150" s="223">
        <f t="shared" si="19"/>
        <v>0</v>
      </c>
      <c r="E150" s="223">
        <f t="shared" si="19"/>
        <v>0</v>
      </c>
      <c r="F150" s="223">
        <f t="shared" si="19"/>
        <v>0</v>
      </c>
      <c r="G150" s="224">
        <f t="shared" si="19"/>
        <v>0</v>
      </c>
      <c r="H150" s="225" t="str">
        <f t="shared" si="18"/>
        <v/>
      </c>
      <c r="S150" s="210" t="s">
        <v>506</v>
      </c>
      <c r="T150" s="210" t="s">
        <v>687</v>
      </c>
      <c r="U150" s="210" t="s">
        <v>687</v>
      </c>
      <c r="V150" s="210" t="s">
        <v>687</v>
      </c>
      <c r="W150" s="210" t="s">
        <v>687</v>
      </c>
      <c r="X150" s="210" t="s">
        <v>687</v>
      </c>
      <c r="Y150" s="210" t="s">
        <v>1097</v>
      </c>
    </row>
    <row r="151" spans="1:25">
      <c r="A151" s="222" t="str">
        <f t="shared" si="15"/>
        <v>A.4. Incrementi delle immobilizzazioni</v>
      </c>
      <c r="B151" s="223">
        <f t="shared" si="19"/>
        <v>0</v>
      </c>
      <c r="C151" s="223">
        <f t="shared" si="19"/>
        <v>0</v>
      </c>
      <c r="D151" s="223">
        <f t="shared" si="19"/>
        <v>0</v>
      </c>
      <c r="E151" s="223">
        <f t="shared" si="19"/>
        <v>0</v>
      </c>
      <c r="F151" s="223">
        <f t="shared" si="19"/>
        <v>0</v>
      </c>
      <c r="G151" s="224">
        <f t="shared" si="19"/>
        <v>120525</v>
      </c>
      <c r="H151" s="225" t="str">
        <f t="shared" si="18"/>
        <v/>
      </c>
      <c r="S151" s="210" t="s">
        <v>508</v>
      </c>
      <c r="T151" s="210" t="s">
        <v>1098</v>
      </c>
      <c r="U151" s="210" t="s">
        <v>1099</v>
      </c>
      <c r="V151" s="210" t="s">
        <v>1100</v>
      </c>
      <c r="W151" s="210" t="s">
        <v>1101</v>
      </c>
      <c r="X151" s="210" t="s">
        <v>1102</v>
      </c>
      <c r="Y151" s="210" t="s">
        <v>1103</v>
      </c>
    </row>
    <row r="152" spans="1:25">
      <c r="A152" s="222" t="str">
        <f t="shared" si="15"/>
        <v>A.5. Altri ricavi</v>
      </c>
      <c r="B152" s="223">
        <f t="shared" si="19"/>
        <v>20842</v>
      </c>
      <c r="C152" s="223">
        <f t="shared" si="19"/>
        <v>29731</v>
      </c>
      <c r="D152" s="223">
        <f t="shared" si="19"/>
        <v>27746</v>
      </c>
      <c r="E152" s="223">
        <f t="shared" si="19"/>
        <v>33533</v>
      </c>
      <c r="F152" s="223">
        <f t="shared" si="19"/>
        <v>21565</v>
      </c>
      <c r="G152" s="224">
        <f t="shared" si="19"/>
        <v>2971</v>
      </c>
      <c r="H152" s="225">
        <f t="shared" si="18"/>
        <v>-0.86223046603292375</v>
      </c>
      <c r="S152" s="210" t="s">
        <v>512</v>
      </c>
      <c r="T152" s="210" t="s">
        <v>1104</v>
      </c>
      <c r="U152" s="210" t="s">
        <v>1105</v>
      </c>
      <c r="V152" s="210" t="s">
        <v>1106</v>
      </c>
      <c r="W152" s="210" t="s">
        <v>1107</v>
      </c>
      <c r="X152" s="210" t="s">
        <v>1108</v>
      </c>
      <c r="Y152" s="210" t="s">
        <v>1109</v>
      </c>
    </row>
    <row r="153" spans="1:25">
      <c r="A153" s="222" t="str">
        <f t="shared" si="15"/>
        <v>contributi in conto esercizio</v>
      </c>
      <c r="B153" s="223">
        <f t="shared" si="19"/>
        <v>0</v>
      </c>
      <c r="C153" s="223">
        <f t="shared" si="19"/>
        <v>0</v>
      </c>
      <c r="D153" s="223">
        <f t="shared" si="19"/>
        <v>0</v>
      </c>
      <c r="E153" s="223">
        <f t="shared" si="19"/>
        <v>0</v>
      </c>
      <c r="F153" s="223">
        <f t="shared" si="19"/>
        <v>0</v>
      </c>
      <c r="G153" s="224">
        <f t="shared" si="19"/>
        <v>2000</v>
      </c>
      <c r="H153" s="225" t="str">
        <f t="shared" si="18"/>
        <v/>
      </c>
      <c r="S153" s="210" t="s">
        <v>516</v>
      </c>
      <c r="T153" s="210" t="s">
        <v>1110</v>
      </c>
      <c r="U153" s="210" t="s">
        <v>1111</v>
      </c>
      <c r="V153" s="210" t="s">
        <v>1112</v>
      </c>
      <c r="W153" s="210" t="s">
        <v>1113</v>
      </c>
      <c r="X153" s="210" t="s">
        <v>1114</v>
      </c>
      <c r="Y153" s="210" t="s">
        <v>1115</v>
      </c>
    </row>
    <row r="154" spans="1:25">
      <c r="A154" s="222" t="str">
        <f t="shared" si="15"/>
        <v>B. COSTI DELLA PRODUZIONE (+-)</v>
      </c>
      <c r="B154" s="223">
        <f t="shared" si="19"/>
        <v>70709</v>
      </c>
      <c r="C154" s="223">
        <f t="shared" si="19"/>
        <v>91510</v>
      </c>
      <c r="D154" s="223">
        <f t="shared" si="19"/>
        <v>80036</v>
      </c>
      <c r="E154" s="223">
        <f t="shared" si="19"/>
        <v>138959</v>
      </c>
      <c r="F154" s="223">
        <f t="shared" si="19"/>
        <v>127879</v>
      </c>
      <c r="G154" s="224">
        <f t="shared" si="19"/>
        <v>423539</v>
      </c>
      <c r="H154" s="225">
        <f t="shared" si="18"/>
        <v>2.3120293402356915</v>
      </c>
      <c r="S154" s="210" t="s">
        <v>520</v>
      </c>
      <c r="T154" s="210" t="s">
        <v>1116</v>
      </c>
      <c r="U154" s="210" t="s">
        <v>1117</v>
      </c>
      <c r="V154" s="210" t="s">
        <v>1118</v>
      </c>
      <c r="W154" s="210" t="s">
        <v>1119</v>
      </c>
      <c r="X154" s="210" t="s">
        <v>1120</v>
      </c>
      <c r="Y154" s="210" t="s">
        <v>1121</v>
      </c>
    </row>
    <row r="155" spans="1:25">
      <c r="A155" s="222" t="str">
        <f t="shared" si="15"/>
        <v>B.6. Acquisti</v>
      </c>
      <c r="B155" s="223">
        <f t="shared" si="19"/>
        <v>19825</v>
      </c>
      <c r="C155" s="223">
        <f t="shared" si="19"/>
        <v>7592</v>
      </c>
      <c r="D155" s="223">
        <f t="shared" si="19"/>
        <v>10916</v>
      </c>
      <c r="E155" s="223">
        <f t="shared" si="19"/>
        <v>32607</v>
      </c>
      <c r="F155" s="223">
        <f t="shared" si="19"/>
        <v>166456</v>
      </c>
      <c r="G155" s="224">
        <f t="shared" si="19"/>
        <v>52972</v>
      </c>
      <c r="H155" s="225">
        <f t="shared" si="18"/>
        <v>-0.68176575191041477</v>
      </c>
      <c r="S155" s="210" t="s">
        <v>524</v>
      </c>
      <c r="T155" s="210" t="s">
        <v>687</v>
      </c>
      <c r="U155" s="210" t="s">
        <v>687</v>
      </c>
      <c r="V155" s="210" t="s">
        <v>1122</v>
      </c>
      <c r="W155" s="210" t="s">
        <v>1123</v>
      </c>
      <c r="X155" s="210" t="s">
        <v>1124</v>
      </c>
      <c r="Y155" s="210" t="s">
        <v>1125</v>
      </c>
    </row>
    <row r="156" spans="1:25">
      <c r="A156" s="222" t="str">
        <f t="shared" si="15"/>
        <v>B.7. Servizi</v>
      </c>
      <c r="B156" s="223">
        <f t="shared" si="19"/>
        <v>32757</v>
      </c>
      <c r="C156" s="223">
        <f t="shared" si="19"/>
        <v>69769</v>
      </c>
      <c r="D156" s="223">
        <f t="shared" si="19"/>
        <v>37913</v>
      </c>
      <c r="E156" s="223">
        <f t="shared" si="19"/>
        <v>14857</v>
      </c>
      <c r="F156" s="223">
        <f t="shared" si="19"/>
        <v>53197</v>
      </c>
      <c r="G156" s="224">
        <f t="shared" si="19"/>
        <v>126570</v>
      </c>
      <c r="H156" s="225">
        <f t="shared" si="18"/>
        <v>1.3792695076790045</v>
      </c>
      <c r="S156" s="210" t="s">
        <v>528</v>
      </c>
      <c r="T156" s="210" t="s">
        <v>687</v>
      </c>
      <c r="U156" s="210" t="s">
        <v>687</v>
      </c>
      <c r="V156" s="210" t="s">
        <v>1126</v>
      </c>
      <c r="W156" s="210" t="s">
        <v>1127</v>
      </c>
      <c r="X156" s="210" t="s">
        <v>1128</v>
      </c>
      <c r="Y156" s="210" t="s">
        <v>1129</v>
      </c>
    </row>
    <row r="157" spans="1:25">
      <c r="A157" s="222" t="str">
        <f t="shared" si="15"/>
        <v>B.8. Godimento beni di terzi</v>
      </c>
      <c r="B157" s="223">
        <f t="shared" si="19"/>
        <v>5</v>
      </c>
      <c r="C157" s="223">
        <f t="shared" si="19"/>
        <v>187</v>
      </c>
      <c r="D157" s="223">
        <f t="shared" si="19"/>
        <v>612</v>
      </c>
      <c r="E157" s="223">
        <f t="shared" si="19"/>
        <v>203</v>
      </c>
      <c r="F157" s="223">
        <f t="shared" si="19"/>
        <v>507</v>
      </c>
      <c r="G157" s="224">
        <f t="shared" si="19"/>
        <v>3798</v>
      </c>
      <c r="H157" s="225">
        <f t="shared" si="18"/>
        <v>6.4911242603550292</v>
      </c>
      <c r="S157" s="210" t="s">
        <v>532</v>
      </c>
      <c r="T157" s="210" t="s">
        <v>687</v>
      </c>
      <c r="U157" s="210" t="s">
        <v>687</v>
      </c>
      <c r="V157" s="210" t="s">
        <v>1130</v>
      </c>
      <c r="W157" s="210" t="s">
        <v>1131</v>
      </c>
      <c r="X157" s="210" t="s">
        <v>1132</v>
      </c>
      <c r="Y157" s="210" t="s">
        <v>1133</v>
      </c>
    </row>
    <row r="158" spans="1:25">
      <c r="A158" s="222" t="str">
        <f t="shared" si="15"/>
        <v>B.9. Personale</v>
      </c>
      <c r="B158" s="223">
        <f t="shared" si="19"/>
        <v>0</v>
      </c>
      <c r="C158" s="223">
        <f t="shared" si="19"/>
        <v>0</v>
      </c>
      <c r="D158" s="223">
        <f t="shared" si="19"/>
        <v>11737</v>
      </c>
      <c r="E158" s="223">
        <f t="shared" si="19"/>
        <v>70435</v>
      </c>
      <c r="F158" s="223">
        <f t="shared" si="19"/>
        <v>49818</v>
      </c>
      <c r="G158" s="224">
        <f t="shared" si="19"/>
        <v>32236</v>
      </c>
      <c r="H158" s="225">
        <f t="shared" si="18"/>
        <v>-0.35292464571038579</v>
      </c>
      <c r="S158" s="210" t="s">
        <v>536</v>
      </c>
      <c r="T158" s="210" t="s">
        <v>687</v>
      </c>
      <c r="U158" s="210" t="s">
        <v>687</v>
      </c>
      <c r="V158" s="210" t="s">
        <v>1052</v>
      </c>
      <c r="W158" s="210" t="s">
        <v>1134</v>
      </c>
      <c r="X158" s="210" t="s">
        <v>1135</v>
      </c>
      <c r="Y158" s="210" t="s">
        <v>1136</v>
      </c>
    </row>
    <row r="159" spans="1:25">
      <c r="A159" s="222" t="str">
        <f t="shared" si="15"/>
        <v>B.9.a. Salari e stipendi</v>
      </c>
      <c r="B159" s="223">
        <f t="shared" si="19"/>
        <v>0</v>
      </c>
      <c r="C159" s="223">
        <f t="shared" si="19"/>
        <v>0</v>
      </c>
      <c r="D159" s="223">
        <f t="shared" si="19"/>
        <v>9505</v>
      </c>
      <c r="E159" s="223">
        <f t="shared" si="19"/>
        <v>65301</v>
      </c>
      <c r="F159" s="223">
        <f t="shared" si="19"/>
        <v>37221</v>
      </c>
      <c r="G159" s="224">
        <f t="shared" si="19"/>
        <v>23812</v>
      </c>
      <c r="H159" s="225">
        <f t="shared" si="18"/>
        <v>-0.36025362026812818</v>
      </c>
      <c r="S159" s="210" t="s">
        <v>540</v>
      </c>
      <c r="T159" s="210" t="s">
        <v>687</v>
      </c>
      <c r="U159" s="210" t="s">
        <v>687</v>
      </c>
      <c r="V159" s="210" t="s">
        <v>1052</v>
      </c>
      <c r="W159" s="210" t="s">
        <v>1134</v>
      </c>
      <c r="X159" s="210" t="s">
        <v>1135</v>
      </c>
      <c r="Y159" s="210" t="s">
        <v>1136</v>
      </c>
    </row>
    <row r="160" spans="1:25">
      <c r="A160" s="222" t="str">
        <f t="shared" si="15"/>
        <v>B.9.b. Oneri sociali</v>
      </c>
      <c r="B160" s="223">
        <f t="shared" si="19"/>
        <v>0</v>
      </c>
      <c r="C160" s="223">
        <f t="shared" si="19"/>
        <v>0</v>
      </c>
      <c r="D160" s="223">
        <f t="shared" si="19"/>
        <v>1551</v>
      </c>
      <c r="E160" s="223">
        <f t="shared" si="19"/>
        <v>3489</v>
      </c>
      <c r="F160" s="223">
        <f t="shared" si="19"/>
        <v>10968</v>
      </c>
      <c r="G160" s="224">
        <f t="shared" si="19"/>
        <v>6775</v>
      </c>
      <c r="H160" s="225">
        <f t="shared" si="18"/>
        <v>-0.38229394602479944</v>
      </c>
      <c r="S160" s="210" t="s">
        <v>541</v>
      </c>
      <c r="T160" s="210" t="s">
        <v>687</v>
      </c>
      <c r="U160" s="210" t="s">
        <v>687</v>
      </c>
      <c r="V160" s="210" t="s">
        <v>687</v>
      </c>
      <c r="W160" s="210" t="s">
        <v>687</v>
      </c>
      <c r="X160" s="210" t="s">
        <v>687</v>
      </c>
      <c r="Y160" s="210" t="s">
        <v>687</v>
      </c>
    </row>
    <row r="161" spans="1:25">
      <c r="A161" s="222" t="str">
        <f t="shared" si="15"/>
        <v>B.9.c.d.e. Costi generali del personale</v>
      </c>
      <c r="B161" s="223">
        <f t="shared" si="19"/>
        <v>0</v>
      </c>
      <c r="C161" s="223">
        <f t="shared" si="19"/>
        <v>0</v>
      </c>
      <c r="D161" s="223">
        <f t="shared" si="19"/>
        <v>681</v>
      </c>
      <c r="E161" s="223">
        <f t="shared" si="19"/>
        <v>1645</v>
      </c>
      <c r="F161" s="223">
        <f t="shared" si="19"/>
        <v>1629</v>
      </c>
      <c r="G161" s="224">
        <f t="shared" si="19"/>
        <v>1649</v>
      </c>
      <c r="H161" s="225">
        <f t="shared" si="18"/>
        <v>1.2277470841006752E-2</v>
      </c>
      <c r="S161" s="210" t="s">
        <v>542</v>
      </c>
      <c r="T161" s="210" t="s">
        <v>687</v>
      </c>
      <c r="U161" s="210" t="s">
        <v>687</v>
      </c>
      <c r="V161" s="210" t="s">
        <v>687</v>
      </c>
      <c r="W161" s="210" t="s">
        <v>687</v>
      </c>
      <c r="X161" s="210" t="s">
        <v>687</v>
      </c>
      <c r="Y161" s="210" t="s">
        <v>687</v>
      </c>
    </row>
    <row r="162" spans="1:25">
      <c r="A162" s="222" t="str">
        <f t="shared" si="15"/>
        <v>B.9.c. Trattamento di fine rapporto</v>
      </c>
      <c r="B162" s="223">
        <f t="shared" si="19"/>
        <v>0</v>
      </c>
      <c r="C162" s="223">
        <f t="shared" si="19"/>
        <v>0</v>
      </c>
      <c r="D162" s="223">
        <f t="shared" si="19"/>
        <v>681</v>
      </c>
      <c r="E162" s="223">
        <f t="shared" si="19"/>
        <v>1645</v>
      </c>
      <c r="F162" s="223">
        <f t="shared" si="19"/>
        <v>1629</v>
      </c>
      <c r="G162" s="224">
        <f t="shared" si="19"/>
        <v>1649</v>
      </c>
      <c r="H162" s="225">
        <f t="shared" si="18"/>
        <v>1.2277470841006752E-2</v>
      </c>
      <c r="S162" s="210" t="s">
        <v>543</v>
      </c>
      <c r="T162" s="210" t="s">
        <v>1137</v>
      </c>
      <c r="U162" s="210" t="s">
        <v>1138</v>
      </c>
      <c r="V162" s="210" t="s">
        <v>1139</v>
      </c>
      <c r="W162" s="210" t="s">
        <v>1140</v>
      </c>
      <c r="X162" s="210" t="s">
        <v>1141</v>
      </c>
      <c r="Y162" s="210" t="s">
        <v>1142</v>
      </c>
    </row>
    <row r="163" spans="1:25">
      <c r="A163" s="222" t="str">
        <f t="shared" si="15"/>
        <v>B.9.d. Quiescenza</v>
      </c>
      <c r="B163" s="223">
        <f t="shared" ref="B163:G178" si="20">T160*1</f>
        <v>0</v>
      </c>
      <c r="C163" s="223">
        <f t="shared" si="20"/>
        <v>0</v>
      </c>
      <c r="D163" s="223">
        <f t="shared" si="20"/>
        <v>0</v>
      </c>
      <c r="E163" s="223">
        <f t="shared" si="20"/>
        <v>0</v>
      </c>
      <c r="F163" s="223">
        <f t="shared" si="20"/>
        <v>0</v>
      </c>
      <c r="G163" s="224">
        <f t="shared" si="20"/>
        <v>0</v>
      </c>
      <c r="H163" s="225" t="str">
        <f t="shared" si="18"/>
        <v/>
      </c>
      <c r="S163" s="210" t="s">
        <v>547</v>
      </c>
      <c r="T163" s="210" t="s">
        <v>1143</v>
      </c>
      <c r="U163" s="210" t="s">
        <v>1138</v>
      </c>
      <c r="V163" s="210" t="s">
        <v>1144</v>
      </c>
      <c r="W163" s="210" t="s">
        <v>1140</v>
      </c>
      <c r="X163" s="210" t="s">
        <v>1145</v>
      </c>
      <c r="Y163" s="210" t="s">
        <v>1142</v>
      </c>
    </row>
    <row r="164" spans="1:25">
      <c r="A164" s="222" t="str">
        <f t="shared" si="15"/>
        <v>B.9.e. Altri costi</v>
      </c>
      <c r="B164" s="223">
        <f t="shared" si="20"/>
        <v>0</v>
      </c>
      <c r="C164" s="223">
        <f t="shared" si="20"/>
        <v>0</v>
      </c>
      <c r="D164" s="223">
        <f t="shared" si="20"/>
        <v>0</v>
      </c>
      <c r="E164" s="223">
        <f t="shared" si="20"/>
        <v>0</v>
      </c>
      <c r="F164" s="223">
        <f t="shared" si="20"/>
        <v>0</v>
      </c>
      <c r="G164" s="224">
        <f t="shared" si="20"/>
        <v>0</v>
      </c>
      <c r="H164" s="225" t="str">
        <f t="shared" si="18"/>
        <v/>
      </c>
      <c r="S164" s="210" t="s">
        <v>548</v>
      </c>
      <c r="T164" s="210" t="s">
        <v>1143</v>
      </c>
      <c r="U164" s="210" t="s">
        <v>984</v>
      </c>
      <c r="V164" s="210" t="s">
        <v>984</v>
      </c>
      <c r="W164" s="210" t="s">
        <v>1146</v>
      </c>
      <c r="X164" s="210" t="s">
        <v>1147</v>
      </c>
      <c r="Y164" s="210" t="s">
        <v>1148</v>
      </c>
    </row>
    <row r="165" spans="1:25">
      <c r="A165" s="222" t="str">
        <f t="shared" si="15"/>
        <v>B.10. Ammortamenti e svalutazioni</v>
      </c>
      <c r="B165" s="223">
        <f t="shared" si="20"/>
        <v>15640</v>
      </c>
      <c r="C165" s="223">
        <f t="shared" si="20"/>
        <v>11213</v>
      </c>
      <c r="D165" s="223">
        <f t="shared" si="20"/>
        <v>12171</v>
      </c>
      <c r="E165" s="223">
        <f t="shared" si="20"/>
        <v>13067</v>
      </c>
      <c r="F165" s="223">
        <f t="shared" si="20"/>
        <v>21074</v>
      </c>
      <c r="G165" s="224">
        <f t="shared" si="20"/>
        <v>36936</v>
      </c>
      <c r="H165" s="225">
        <f t="shared" si="18"/>
        <v>0.75268102875581289</v>
      </c>
      <c r="S165" s="210" t="s">
        <v>552</v>
      </c>
      <c r="T165" s="210" t="s">
        <v>687</v>
      </c>
      <c r="U165" s="210" t="s">
        <v>1149</v>
      </c>
      <c r="V165" s="210" t="s">
        <v>1150</v>
      </c>
      <c r="W165" s="210" t="s">
        <v>1151</v>
      </c>
      <c r="X165" s="210" t="s">
        <v>1152</v>
      </c>
      <c r="Y165" s="210" t="s">
        <v>1153</v>
      </c>
    </row>
    <row r="166" spans="1:25">
      <c r="A166" s="222" t="str">
        <f t="shared" si="15"/>
        <v>B.10.a.b.c.  Ammortamenti e sval.ni Immobilizzazioni</v>
      </c>
      <c r="B166" s="223">
        <f t="shared" si="20"/>
        <v>14940</v>
      </c>
      <c r="C166" s="223">
        <f t="shared" si="20"/>
        <v>11213</v>
      </c>
      <c r="D166" s="223">
        <f t="shared" si="20"/>
        <v>11571</v>
      </c>
      <c r="E166" s="223">
        <f t="shared" si="20"/>
        <v>13067</v>
      </c>
      <c r="F166" s="223">
        <f t="shared" si="20"/>
        <v>20574</v>
      </c>
      <c r="G166" s="224">
        <f t="shared" si="20"/>
        <v>36936</v>
      </c>
      <c r="H166" s="225">
        <f t="shared" si="18"/>
        <v>0.79527559055118113</v>
      </c>
      <c r="S166" s="210" t="s">
        <v>556</v>
      </c>
      <c r="T166" s="210" t="s">
        <v>687</v>
      </c>
      <c r="U166" s="210" t="s">
        <v>687</v>
      </c>
      <c r="V166" s="210" t="s">
        <v>687</v>
      </c>
      <c r="W166" s="210" t="s">
        <v>687</v>
      </c>
      <c r="X166" s="210" t="s">
        <v>687</v>
      </c>
      <c r="Y166" s="210" t="s">
        <v>687</v>
      </c>
    </row>
    <row r="167" spans="1:25">
      <c r="A167" s="222" t="str">
        <f t="shared" si="15"/>
        <v>B.10.a. Ammortamento beni immateriali</v>
      </c>
      <c r="B167" s="223">
        <f t="shared" si="20"/>
        <v>14940</v>
      </c>
      <c r="C167" s="223">
        <f t="shared" si="20"/>
        <v>10940</v>
      </c>
      <c r="D167" s="223">
        <f t="shared" si="20"/>
        <v>10940</v>
      </c>
      <c r="E167" s="223">
        <f t="shared" si="20"/>
        <v>12213</v>
      </c>
      <c r="F167" s="223">
        <f t="shared" si="20"/>
        <v>19597</v>
      </c>
      <c r="G167" s="224">
        <f t="shared" si="20"/>
        <v>35958</v>
      </c>
      <c r="H167" s="225">
        <f t="shared" si="18"/>
        <v>0.83487268459458075</v>
      </c>
      <c r="S167" s="210" t="s">
        <v>557</v>
      </c>
      <c r="T167" s="210" t="s">
        <v>1154</v>
      </c>
      <c r="U167" s="210" t="s">
        <v>687</v>
      </c>
      <c r="V167" s="210" t="s">
        <v>1155</v>
      </c>
      <c r="W167" s="210" t="s">
        <v>687</v>
      </c>
      <c r="X167" s="210" t="s">
        <v>1156</v>
      </c>
      <c r="Y167" s="210" t="s">
        <v>687</v>
      </c>
    </row>
    <row r="168" spans="1:25">
      <c r="A168" s="222" t="str">
        <f t="shared" si="15"/>
        <v>B.10.b. Ammortamento beni materiali</v>
      </c>
      <c r="B168" s="223">
        <f t="shared" si="20"/>
        <v>0</v>
      </c>
      <c r="C168" s="223">
        <f t="shared" si="20"/>
        <v>273</v>
      </c>
      <c r="D168" s="223">
        <f t="shared" si="20"/>
        <v>631</v>
      </c>
      <c r="E168" s="223">
        <f t="shared" si="20"/>
        <v>854</v>
      </c>
      <c r="F168" s="223">
        <f t="shared" si="20"/>
        <v>977</v>
      </c>
      <c r="G168" s="224">
        <f t="shared" si="20"/>
        <v>978</v>
      </c>
      <c r="H168" s="225">
        <f t="shared" si="18"/>
        <v>1.0235414534288639E-3</v>
      </c>
      <c r="S168" s="210" t="s">
        <v>558</v>
      </c>
      <c r="T168" s="210" t="s">
        <v>687</v>
      </c>
      <c r="U168" s="210" t="s">
        <v>687</v>
      </c>
      <c r="V168" s="210" t="s">
        <v>1157</v>
      </c>
      <c r="W168" s="210" t="s">
        <v>1009</v>
      </c>
      <c r="X168" s="210" t="s">
        <v>1158</v>
      </c>
      <c r="Y168" s="210" t="s">
        <v>1010</v>
      </c>
    </row>
    <row r="169" spans="1:25">
      <c r="A169" s="222" t="str">
        <f t="shared" si="15"/>
        <v>B.10.c. Svalutazione delle immobilizzazioni</v>
      </c>
      <c r="B169" s="223">
        <f t="shared" si="20"/>
        <v>0</v>
      </c>
      <c r="C169" s="223">
        <f t="shared" si="20"/>
        <v>0</v>
      </c>
      <c r="D169" s="223">
        <f t="shared" si="20"/>
        <v>0</v>
      </c>
      <c r="E169" s="223">
        <f t="shared" si="20"/>
        <v>0</v>
      </c>
      <c r="F169" s="223">
        <f t="shared" si="20"/>
        <v>0</v>
      </c>
      <c r="G169" s="224">
        <f t="shared" si="20"/>
        <v>0</v>
      </c>
      <c r="H169" s="225" t="str">
        <f t="shared" si="18"/>
        <v/>
      </c>
      <c r="S169" s="210" t="s">
        <v>562</v>
      </c>
      <c r="T169" s="210" t="s">
        <v>687</v>
      </c>
      <c r="U169" s="210" t="s">
        <v>687</v>
      </c>
      <c r="V169" s="210" t="s">
        <v>687</v>
      </c>
      <c r="W169" s="210" t="s">
        <v>687</v>
      </c>
      <c r="X169" s="210" t="s">
        <v>687</v>
      </c>
      <c r="Y169" s="210" t="s">
        <v>687</v>
      </c>
    </row>
    <row r="170" spans="1:25">
      <c r="A170" s="222" t="str">
        <f t="shared" si="15"/>
        <v>B.10.d. Svalutazione dei crediti</v>
      </c>
      <c r="B170" s="223">
        <f t="shared" si="20"/>
        <v>700</v>
      </c>
      <c r="C170" s="223">
        <f t="shared" si="20"/>
        <v>0</v>
      </c>
      <c r="D170" s="223">
        <f t="shared" si="20"/>
        <v>600</v>
      </c>
      <c r="E170" s="223">
        <f t="shared" si="20"/>
        <v>0</v>
      </c>
      <c r="F170" s="223">
        <f t="shared" si="20"/>
        <v>500</v>
      </c>
      <c r="G170" s="224">
        <f t="shared" si="20"/>
        <v>0</v>
      </c>
      <c r="H170" s="225">
        <f t="shared" si="18"/>
        <v>-1</v>
      </c>
      <c r="S170" s="210" t="s">
        <v>563</v>
      </c>
      <c r="T170" s="210" t="s">
        <v>687</v>
      </c>
      <c r="U170" s="210" t="s">
        <v>687</v>
      </c>
      <c r="V170" s="210" t="s">
        <v>687</v>
      </c>
      <c r="W170" s="210" t="s">
        <v>687</v>
      </c>
      <c r="X170" s="210" t="s">
        <v>687</v>
      </c>
      <c r="Y170" s="210" t="s">
        <v>687</v>
      </c>
    </row>
    <row r="171" spans="1:25">
      <c r="A171" s="222" t="str">
        <f t="shared" si="15"/>
        <v>B.11. Variazione delle materie prime (+-)</v>
      </c>
      <c r="B171" s="223">
        <f t="shared" si="20"/>
        <v>0</v>
      </c>
      <c r="C171" s="223">
        <f t="shared" si="20"/>
        <v>0</v>
      </c>
      <c r="D171" s="223">
        <f t="shared" si="20"/>
        <v>-7058</v>
      </c>
      <c r="E171" s="223">
        <f t="shared" si="20"/>
        <v>7058</v>
      </c>
      <c r="F171" s="223">
        <f t="shared" si="20"/>
        <v>-165469</v>
      </c>
      <c r="G171" s="224">
        <f t="shared" si="20"/>
        <v>165469</v>
      </c>
      <c r="H171" s="225">
        <f t="shared" si="18"/>
        <v>-2</v>
      </c>
      <c r="S171" s="210" t="s">
        <v>564</v>
      </c>
      <c r="T171" s="210" t="s">
        <v>1159</v>
      </c>
      <c r="U171" s="210" t="s">
        <v>1160</v>
      </c>
      <c r="V171" s="210" t="s">
        <v>1161</v>
      </c>
      <c r="W171" s="210" t="s">
        <v>1162</v>
      </c>
      <c r="X171" s="210" t="s">
        <v>1163</v>
      </c>
      <c r="Y171" s="210" t="s">
        <v>1164</v>
      </c>
    </row>
    <row r="172" spans="1:25">
      <c r="A172" s="222" t="str">
        <f t="shared" si="15"/>
        <v>B.12. Accantonamenti per rischi</v>
      </c>
      <c r="B172" s="223">
        <f t="shared" si="20"/>
        <v>0</v>
      </c>
      <c r="C172" s="223">
        <f t="shared" si="20"/>
        <v>0</v>
      </c>
      <c r="D172" s="223">
        <f t="shared" si="20"/>
        <v>0</v>
      </c>
      <c r="E172" s="223">
        <f t="shared" si="20"/>
        <v>0</v>
      </c>
      <c r="F172" s="223">
        <f t="shared" si="20"/>
        <v>0</v>
      </c>
      <c r="G172" s="224">
        <f t="shared" si="20"/>
        <v>0</v>
      </c>
      <c r="H172" s="225" t="str">
        <f t="shared" si="18"/>
        <v/>
      </c>
      <c r="S172" s="210" t="s">
        <v>568</v>
      </c>
      <c r="T172" s="210" t="s">
        <v>1165</v>
      </c>
      <c r="U172" s="210" t="s">
        <v>1166</v>
      </c>
      <c r="V172" s="210" t="s">
        <v>1167</v>
      </c>
      <c r="W172" s="210" t="s">
        <v>1168</v>
      </c>
      <c r="X172" s="210" t="s">
        <v>1169</v>
      </c>
      <c r="Y172" s="210" t="s">
        <v>1170</v>
      </c>
    </row>
    <row r="173" spans="1:25">
      <c r="A173" s="222" t="str">
        <f t="shared" si="15"/>
        <v>B.13. Altri accantonamenti</v>
      </c>
      <c r="B173" s="223">
        <f t="shared" si="20"/>
        <v>0</v>
      </c>
      <c r="C173" s="223">
        <f t="shared" si="20"/>
        <v>0</v>
      </c>
      <c r="D173" s="223">
        <f t="shared" si="20"/>
        <v>0</v>
      </c>
      <c r="E173" s="223">
        <f t="shared" si="20"/>
        <v>0</v>
      </c>
      <c r="F173" s="223">
        <f t="shared" si="20"/>
        <v>0</v>
      </c>
      <c r="G173" s="224">
        <f t="shared" si="20"/>
        <v>0</v>
      </c>
      <c r="H173" s="225" t="str">
        <f t="shared" si="18"/>
        <v/>
      </c>
      <c r="S173" s="210" t="s">
        <v>572</v>
      </c>
      <c r="T173" s="210" t="s">
        <v>687</v>
      </c>
      <c r="U173" s="210" t="s">
        <v>687</v>
      </c>
      <c r="V173" s="210" t="s">
        <v>687</v>
      </c>
      <c r="W173" s="210" t="s">
        <v>687</v>
      </c>
      <c r="X173" s="210" t="s">
        <v>1171</v>
      </c>
      <c r="Y173" s="210" t="s">
        <v>687</v>
      </c>
    </row>
    <row r="174" spans="1:25">
      <c r="A174" s="222" t="str">
        <f t="shared" si="15"/>
        <v>B.14. Oneri diversi di gestione</v>
      </c>
      <c r="B174" s="223">
        <f t="shared" si="20"/>
        <v>2482</v>
      </c>
      <c r="C174" s="223">
        <f t="shared" si="20"/>
        <v>2749</v>
      </c>
      <c r="D174" s="223">
        <f t="shared" si="20"/>
        <v>13745</v>
      </c>
      <c r="E174" s="223">
        <f t="shared" si="20"/>
        <v>732</v>
      </c>
      <c r="F174" s="223">
        <f t="shared" si="20"/>
        <v>2296</v>
      </c>
      <c r="G174" s="224">
        <f t="shared" si="20"/>
        <v>5558</v>
      </c>
      <c r="H174" s="225">
        <f t="shared" si="18"/>
        <v>1.4207317073170731</v>
      </c>
      <c r="S174" s="210" t="s">
        <v>573</v>
      </c>
      <c r="T174" s="210" t="s">
        <v>687</v>
      </c>
      <c r="U174" s="210" t="s">
        <v>687</v>
      </c>
      <c r="V174" s="210" t="s">
        <v>687</v>
      </c>
      <c r="W174" s="210" t="s">
        <v>687</v>
      </c>
      <c r="X174" s="210" t="s">
        <v>687</v>
      </c>
      <c r="Y174" s="210" t="s">
        <v>687</v>
      </c>
    </row>
    <row r="175" spans="1:25">
      <c r="A175" s="222" t="str">
        <f t="shared" si="15"/>
        <v>C. PROVENTI E ONERI FINANZIARI</v>
      </c>
      <c r="B175" s="223">
        <f t="shared" si="20"/>
        <v>-4687</v>
      </c>
      <c r="C175" s="223">
        <f t="shared" si="20"/>
        <v>-3064</v>
      </c>
      <c r="D175" s="223">
        <f t="shared" si="20"/>
        <v>-2331</v>
      </c>
      <c r="E175" s="223">
        <f t="shared" si="20"/>
        <v>-2369</v>
      </c>
      <c r="F175" s="223">
        <f t="shared" si="20"/>
        <v>-2994</v>
      </c>
      <c r="G175" s="224">
        <f t="shared" si="20"/>
        <v>-3624</v>
      </c>
      <c r="H175" s="225">
        <f t="shared" si="18"/>
        <v>0.21042084168336672</v>
      </c>
      <c r="S175" s="210" t="s">
        <v>576</v>
      </c>
      <c r="T175" s="210" t="s">
        <v>1172</v>
      </c>
      <c r="U175" s="210" t="s">
        <v>1173</v>
      </c>
      <c r="V175" s="210" t="s">
        <v>1174</v>
      </c>
      <c r="W175" s="210" t="s">
        <v>687</v>
      </c>
      <c r="X175" s="210" t="s">
        <v>1174</v>
      </c>
      <c r="Y175" s="210" t="s">
        <v>687</v>
      </c>
    </row>
    <row r="176" spans="1:25">
      <c r="A176" s="222" t="str">
        <f t="shared" si="15"/>
        <v>C.15. Proventi da partecipazioni</v>
      </c>
      <c r="B176" s="223">
        <f t="shared" si="20"/>
        <v>0</v>
      </c>
      <c r="C176" s="223">
        <f t="shared" si="20"/>
        <v>0</v>
      </c>
      <c r="D176" s="223">
        <f t="shared" si="20"/>
        <v>0</v>
      </c>
      <c r="E176" s="223">
        <f t="shared" si="20"/>
        <v>0</v>
      </c>
      <c r="F176" s="223">
        <f t="shared" si="20"/>
        <v>7</v>
      </c>
      <c r="G176" s="224">
        <f t="shared" si="20"/>
        <v>0</v>
      </c>
      <c r="H176" s="225">
        <f t="shared" si="18"/>
        <v>-1</v>
      </c>
      <c r="S176" s="210" t="s">
        <v>580</v>
      </c>
      <c r="T176" s="210" t="s">
        <v>687</v>
      </c>
      <c r="U176" s="210" t="s">
        <v>687</v>
      </c>
      <c r="V176" s="210" t="s">
        <v>687</v>
      </c>
      <c r="W176" s="210" t="s">
        <v>687</v>
      </c>
      <c r="X176" s="210" t="s">
        <v>687</v>
      </c>
      <c r="Y176" s="210" t="s">
        <v>687</v>
      </c>
    </row>
    <row r="177" spans="1:25">
      <c r="A177" s="222" t="str">
        <f t="shared" si="15"/>
        <v>di cui: verso controllanti, collegate, controllate</v>
      </c>
      <c r="B177" s="223">
        <f t="shared" si="20"/>
        <v>0</v>
      </c>
      <c r="C177" s="223">
        <f t="shared" si="20"/>
        <v>0</v>
      </c>
      <c r="D177" s="223">
        <f t="shared" si="20"/>
        <v>0</v>
      </c>
      <c r="E177" s="223">
        <f t="shared" si="20"/>
        <v>0</v>
      </c>
      <c r="F177" s="223">
        <f t="shared" si="20"/>
        <v>0</v>
      </c>
      <c r="G177" s="224">
        <f t="shared" si="20"/>
        <v>0</v>
      </c>
      <c r="H177" s="225" t="str">
        <f t="shared" si="18"/>
        <v/>
      </c>
      <c r="S177" s="210" t="s">
        <v>581</v>
      </c>
      <c r="T177" s="210" t="s">
        <v>687</v>
      </c>
      <c r="U177" s="210" t="s">
        <v>687</v>
      </c>
      <c r="V177" s="210" t="s">
        <v>687</v>
      </c>
      <c r="W177" s="210" t="s">
        <v>687</v>
      </c>
      <c r="X177" s="210" t="s">
        <v>687</v>
      </c>
      <c r="Y177" s="210" t="s">
        <v>687</v>
      </c>
    </row>
    <row r="178" spans="1:25">
      <c r="A178" s="222" t="str">
        <f t="shared" ref="A178:A213" si="21">S175</f>
        <v>C.16. Altri proventi</v>
      </c>
      <c r="B178" s="223">
        <f t="shared" si="20"/>
        <v>2</v>
      </c>
      <c r="C178" s="223">
        <f t="shared" si="20"/>
        <v>4</v>
      </c>
      <c r="D178" s="223">
        <f t="shared" si="20"/>
        <v>1</v>
      </c>
      <c r="E178" s="223">
        <f t="shared" si="20"/>
        <v>0</v>
      </c>
      <c r="F178" s="223">
        <f t="shared" si="20"/>
        <v>1</v>
      </c>
      <c r="G178" s="224">
        <f t="shared" si="20"/>
        <v>0</v>
      </c>
      <c r="H178" s="225">
        <f t="shared" si="18"/>
        <v>-1</v>
      </c>
      <c r="S178" s="210" t="s">
        <v>583</v>
      </c>
      <c r="T178" s="210" t="s">
        <v>687</v>
      </c>
      <c r="U178" s="210" t="s">
        <v>687</v>
      </c>
      <c r="V178" s="210" t="s">
        <v>687</v>
      </c>
      <c r="W178" s="210" t="s">
        <v>687</v>
      </c>
      <c r="X178" s="210" t="s">
        <v>687</v>
      </c>
      <c r="Y178" s="210" t="s">
        <v>687</v>
      </c>
    </row>
    <row r="179" spans="1:25">
      <c r="A179" s="222" t="str">
        <f t="shared" si="21"/>
        <v>C.16.a. Da crediti immobilizzati</v>
      </c>
      <c r="B179" s="223">
        <f t="shared" ref="B179:G194" si="22">T176*1</f>
        <v>0</v>
      </c>
      <c r="C179" s="223">
        <f t="shared" si="22"/>
        <v>0</v>
      </c>
      <c r="D179" s="223">
        <f t="shared" si="22"/>
        <v>0</v>
      </c>
      <c r="E179" s="223">
        <f t="shared" si="22"/>
        <v>0</v>
      </c>
      <c r="F179" s="223">
        <f t="shared" si="22"/>
        <v>0</v>
      </c>
      <c r="G179" s="224">
        <f t="shared" si="22"/>
        <v>0</v>
      </c>
      <c r="H179" s="225" t="str">
        <f t="shared" si="18"/>
        <v/>
      </c>
      <c r="S179" s="210" t="s">
        <v>585</v>
      </c>
      <c r="T179" s="210" t="s">
        <v>687</v>
      </c>
      <c r="U179" s="210" t="s">
        <v>687</v>
      </c>
      <c r="V179" s="210" t="s">
        <v>687</v>
      </c>
      <c r="W179" s="210" t="s">
        <v>687</v>
      </c>
      <c r="X179" s="210" t="s">
        <v>687</v>
      </c>
      <c r="Y179" s="210" t="s">
        <v>687</v>
      </c>
    </row>
    <row r="180" spans="1:25">
      <c r="A180" s="222" t="str">
        <f t="shared" si="21"/>
        <v>di cui: verso controllanti, collegate, controllate(2)</v>
      </c>
      <c r="B180" s="223">
        <f t="shared" si="22"/>
        <v>0</v>
      </c>
      <c r="C180" s="223">
        <f t="shared" si="22"/>
        <v>0</v>
      </c>
      <c r="D180" s="223">
        <f t="shared" si="22"/>
        <v>0</v>
      </c>
      <c r="E180" s="223">
        <f t="shared" si="22"/>
        <v>0</v>
      </c>
      <c r="F180" s="223">
        <f t="shared" si="22"/>
        <v>0</v>
      </c>
      <c r="G180" s="224">
        <f t="shared" si="22"/>
        <v>0</v>
      </c>
      <c r="H180" s="225" t="str">
        <f t="shared" si="18"/>
        <v/>
      </c>
      <c r="S180" s="210" t="s">
        <v>586</v>
      </c>
      <c r="T180" s="210" t="s">
        <v>687</v>
      </c>
      <c r="U180" s="210" t="s">
        <v>687</v>
      </c>
      <c r="V180" s="210" t="s">
        <v>687</v>
      </c>
      <c r="W180" s="210" t="s">
        <v>687</v>
      </c>
      <c r="X180" s="210" t="s">
        <v>687</v>
      </c>
      <c r="Y180" s="210" t="s">
        <v>687</v>
      </c>
    </row>
    <row r="181" spans="1:25">
      <c r="A181" s="222" t="str">
        <f t="shared" si="21"/>
        <v>C.16.b.c. Prov. fin da titoli imm./circ</v>
      </c>
      <c r="B181" s="223">
        <f t="shared" si="22"/>
        <v>0</v>
      </c>
      <c r="C181" s="223">
        <f t="shared" si="22"/>
        <v>0</v>
      </c>
      <c r="D181" s="223">
        <f t="shared" si="22"/>
        <v>0</v>
      </c>
      <c r="E181" s="223">
        <f t="shared" si="22"/>
        <v>0</v>
      </c>
      <c r="F181" s="223">
        <f t="shared" si="22"/>
        <v>0</v>
      </c>
      <c r="G181" s="224">
        <f t="shared" si="22"/>
        <v>0</v>
      </c>
      <c r="H181" s="225" t="str">
        <f t="shared" si="18"/>
        <v/>
      </c>
      <c r="S181" s="210" t="s">
        <v>587</v>
      </c>
      <c r="T181" s="210" t="s">
        <v>1172</v>
      </c>
      <c r="U181" s="210" t="s">
        <v>1173</v>
      </c>
      <c r="V181" s="210" t="s">
        <v>1174</v>
      </c>
      <c r="W181" s="210" t="s">
        <v>687</v>
      </c>
      <c r="X181" s="210" t="s">
        <v>1174</v>
      </c>
      <c r="Y181" s="210" t="s">
        <v>687</v>
      </c>
    </row>
    <row r="182" spans="1:25">
      <c r="A182" s="222" t="str">
        <f t="shared" si="21"/>
        <v>C.16.b. Da titoli immobilizzati</v>
      </c>
      <c r="B182" s="223">
        <f t="shared" si="22"/>
        <v>0</v>
      </c>
      <c r="C182" s="223">
        <f t="shared" si="22"/>
        <v>0</v>
      </c>
      <c r="D182" s="223">
        <f t="shared" si="22"/>
        <v>0</v>
      </c>
      <c r="E182" s="223">
        <f t="shared" si="22"/>
        <v>0</v>
      </c>
      <c r="F182" s="223">
        <f t="shared" si="22"/>
        <v>0</v>
      </c>
      <c r="G182" s="224">
        <f t="shared" si="22"/>
        <v>0</v>
      </c>
      <c r="H182" s="225" t="str">
        <f t="shared" si="18"/>
        <v/>
      </c>
      <c r="S182" s="210" t="s">
        <v>591</v>
      </c>
      <c r="T182" s="210" t="s">
        <v>687</v>
      </c>
      <c r="U182" s="210" t="s">
        <v>687</v>
      </c>
      <c r="V182" s="210" t="s">
        <v>687</v>
      </c>
      <c r="W182" s="210" t="s">
        <v>687</v>
      </c>
      <c r="X182" s="210" t="s">
        <v>687</v>
      </c>
      <c r="Y182" s="210" t="s">
        <v>687</v>
      </c>
    </row>
    <row r="183" spans="1:25">
      <c r="A183" s="222" t="str">
        <f t="shared" si="21"/>
        <v>C.16.c. Da titoli circolante</v>
      </c>
      <c r="B183" s="223">
        <f t="shared" si="22"/>
        <v>0</v>
      </c>
      <c r="C183" s="223">
        <f t="shared" si="22"/>
        <v>0</v>
      </c>
      <c r="D183" s="223">
        <f t="shared" si="22"/>
        <v>0</v>
      </c>
      <c r="E183" s="223">
        <f t="shared" si="22"/>
        <v>0</v>
      </c>
      <c r="F183" s="223">
        <f t="shared" si="22"/>
        <v>0</v>
      </c>
      <c r="G183" s="224">
        <f t="shared" si="22"/>
        <v>0</v>
      </c>
      <c r="H183" s="225" t="str">
        <f t="shared" si="18"/>
        <v/>
      </c>
      <c r="S183" s="210" t="s">
        <v>593</v>
      </c>
      <c r="T183" s="210" t="s">
        <v>1175</v>
      </c>
      <c r="U183" s="210" t="s">
        <v>1176</v>
      </c>
      <c r="V183" s="210" t="s">
        <v>1177</v>
      </c>
      <c r="W183" s="210" t="s">
        <v>1178</v>
      </c>
      <c r="X183" s="210" t="s">
        <v>1179</v>
      </c>
      <c r="Y183" s="210" t="s">
        <v>1180</v>
      </c>
    </row>
    <row r="184" spans="1:25">
      <c r="A184" s="222" t="str">
        <f t="shared" si="21"/>
        <v>C.16.d. Diversi da precedenti</v>
      </c>
      <c r="B184" s="223">
        <f t="shared" si="22"/>
        <v>2</v>
      </c>
      <c r="C184" s="223">
        <f t="shared" si="22"/>
        <v>4</v>
      </c>
      <c r="D184" s="223">
        <f t="shared" si="22"/>
        <v>1</v>
      </c>
      <c r="E184" s="223">
        <f t="shared" si="22"/>
        <v>0</v>
      </c>
      <c r="F184" s="223">
        <f t="shared" si="22"/>
        <v>1</v>
      </c>
      <c r="G184" s="224">
        <f t="shared" si="22"/>
        <v>0</v>
      </c>
      <c r="H184" s="225">
        <f t="shared" si="18"/>
        <v>-1</v>
      </c>
      <c r="S184" s="210" t="s">
        <v>597</v>
      </c>
      <c r="T184" s="210" t="s">
        <v>687</v>
      </c>
      <c r="U184" s="210" t="s">
        <v>687</v>
      </c>
      <c r="V184" s="210" t="s">
        <v>687</v>
      </c>
      <c r="W184" s="210" t="s">
        <v>687</v>
      </c>
      <c r="X184" s="210" t="s">
        <v>687</v>
      </c>
      <c r="Y184" s="210" t="s">
        <v>687</v>
      </c>
    </row>
    <row r="185" spans="1:25">
      <c r="A185" s="222" t="str">
        <f t="shared" si="21"/>
        <v>di cui: verso controllanti, collegate, controllate(3)</v>
      </c>
      <c r="B185" s="223">
        <f t="shared" si="22"/>
        <v>0</v>
      </c>
      <c r="C185" s="223">
        <f t="shared" si="22"/>
        <v>0</v>
      </c>
      <c r="D185" s="223">
        <f t="shared" si="22"/>
        <v>0</v>
      </c>
      <c r="E185" s="223">
        <f t="shared" si="22"/>
        <v>0</v>
      </c>
      <c r="F185" s="223">
        <f t="shared" si="22"/>
        <v>0</v>
      </c>
      <c r="G185" s="224">
        <f t="shared" si="22"/>
        <v>0</v>
      </c>
      <c r="H185" s="225" t="str">
        <f t="shared" si="18"/>
        <v/>
      </c>
      <c r="S185" s="210" t="s">
        <v>599</v>
      </c>
      <c r="T185" s="210" t="s">
        <v>687</v>
      </c>
      <c r="U185" s="210" t="s">
        <v>687</v>
      </c>
      <c r="V185" s="210" t="s">
        <v>687</v>
      </c>
      <c r="W185" s="210" t="s">
        <v>687</v>
      </c>
      <c r="X185" s="210" t="s">
        <v>687</v>
      </c>
      <c r="Y185" s="210" t="s">
        <v>687</v>
      </c>
    </row>
    <row r="186" spans="1:25">
      <c r="A186" s="222" t="str">
        <f t="shared" si="21"/>
        <v>C.17. Oneri finanziari</v>
      </c>
      <c r="B186" s="223">
        <f t="shared" si="22"/>
        <v>4689</v>
      </c>
      <c r="C186" s="223">
        <f t="shared" si="22"/>
        <v>3068</v>
      </c>
      <c r="D186" s="223">
        <f t="shared" si="22"/>
        <v>2332</v>
      </c>
      <c r="E186" s="223">
        <f t="shared" si="22"/>
        <v>2369</v>
      </c>
      <c r="F186" s="223">
        <f t="shared" si="22"/>
        <v>3002</v>
      </c>
      <c r="G186" s="224">
        <f t="shared" si="22"/>
        <v>3624</v>
      </c>
      <c r="H186" s="225">
        <f t="shared" si="18"/>
        <v>0.20719520319786808</v>
      </c>
      <c r="S186" s="210" t="s">
        <v>600</v>
      </c>
      <c r="T186" s="210" t="s">
        <v>687</v>
      </c>
      <c r="U186" s="210" t="s">
        <v>687</v>
      </c>
      <c r="V186" s="210" t="s">
        <v>687</v>
      </c>
      <c r="W186" s="210" t="s">
        <v>1181</v>
      </c>
      <c r="X186" s="210" t="s">
        <v>687</v>
      </c>
      <c r="Y186" s="210" t="s">
        <v>687</v>
      </c>
    </row>
    <row r="187" spans="1:25">
      <c r="A187" s="222" t="str">
        <f t="shared" si="21"/>
        <v>di cui: verso controllanti, collegate, controllate(4)</v>
      </c>
      <c r="B187" s="223">
        <f t="shared" si="22"/>
        <v>0</v>
      </c>
      <c r="C187" s="223">
        <f t="shared" si="22"/>
        <v>0</v>
      </c>
      <c r="D187" s="223">
        <f t="shared" si="22"/>
        <v>0</v>
      </c>
      <c r="E187" s="223">
        <f t="shared" si="22"/>
        <v>0</v>
      </c>
      <c r="F187" s="223">
        <f t="shared" si="22"/>
        <v>0</v>
      </c>
      <c r="G187" s="224">
        <f t="shared" si="22"/>
        <v>0</v>
      </c>
      <c r="H187" s="225" t="str">
        <f t="shared" si="18"/>
        <v/>
      </c>
      <c r="S187" s="210" t="s">
        <v>601</v>
      </c>
      <c r="T187" s="210" t="s">
        <v>687</v>
      </c>
      <c r="U187" s="210" t="s">
        <v>687</v>
      </c>
      <c r="V187" s="210" t="s">
        <v>687</v>
      </c>
      <c r="W187" s="210" t="s">
        <v>687</v>
      </c>
      <c r="X187" s="210" t="s">
        <v>687</v>
      </c>
      <c r="Y187" s="210" t="s">
        <v>687</v>
      </c>
    </row>
    <row r="188" spans="1:25">
      <c r="A188" s="222" t="str">
        <f t="shared" si="21"/>
        <v>C.17.bis Utili e perdite su cambi (+/-)</v>
      </c>
      <c r="B188" s="223">
        <f t="shared" si="22"/>
        <v>0</v>
      </c>
      <c r="C188" s="223">
        <f t="shared" si="22"/>
        <v>0</v>
      </c>
      <c r="D188" s="223">
        <f t="shared" si="22"/>
        <v>0</v>
      </c>
      <c r="E188" s="223">
        <f t="shared" si="22"/>
        <v>0</v>
      </c>
      <c r="F188" s="223">
        <f t="shared" si="22"/>
        <v>0</v>
      </c>
      <c r="G188" s="224">
        <f t="shared" si="22"/>
        <v>0</v>
      </c>
      <c r="H188" s="225" t="str">
        <f t="shared" si="18"/>
        <v/>
      </c>
      <c r="S188" s="210" t="s">
        <v>602</v>
      </c>
      <c r="T188" s="210" t="s">
        <v>687</v>
      </c>
      <c r="U188" s="210" t="s">
        <v>687</v>
      </c>
      <c r="V188" s="210" t="s">
        <v>687</v>
      </c>
      <c r="W188" s="210" t="s">
        <v>687</v>
      </c>
      <c r="X188" s="210" t="s">
        <v>687</v>
      </c>
      <c r="Y188" s="210" t="s">
        <v>687</v>
      </c>
    </row>
    <row r="189" spans="1:25">
      <c r="A189" s="222" t="str">
        <f t="shared" si="21"/>
        <v>D. RETTIFICHE DELLE ATTIVITA'  FINANZIARIE (+-)</v>
      </c>
      <c r="B189" s="223">
        <f t="shared" si="22"/>
        <v>0</v>
      </c>
      <c r="C189" s="223">
        <f t="shared" si="22"/>
        <v>0</v>
      </c>
      <c r="D189" s="223">
        <f t="shared" si="22"/>
        <v>0</v>
      </c>
      <c r="E189" s="223">
        <f t="shared" si="22"/>
        <v>-18000</v>
      </c>
      <c r="F189" s="223">
        <f t="shared" si="22"/>
        <v>0</v>
      </c>
      <c r="G189" s="224">
        <f t="shared" si="22"/>
        <v>0</v>
      </c>
      <c r="H189" s="225" t="str">
        <f t="shared" si="18"/>
        <v/>
      </c>
      <c r="S189" s="210" t="s">
        <v>603</v>
      </c>
      <c r="T189" s="210" t="s">
        <v>687</v>
      </c>
      <c r="U189" s="210" t="s">
        <v>687</v>
      </c>
      <c r="V189" s="210" t="s">
        <v>687</v>
      </c>
      <c r="W189" s="210" t="s">
        <v>687</v>
      </c>
      <c r="X189" s="210" t="s">
        <v>687</v>
      </c>
      <c r="Y189" s="210" t="s">
        <v>687</v>
      </c>
    </row>
    <row r="190" spans="1:25">
      <c r="A190" s="222" t="str">
        <f t="shared" si="21"/>
        <v>D.18. Rivalutazioni</v>
      </c>
      <c r="B190" s="223">
        <f t="shared" si="22"/>
        <v>0</v>
      </c>
      <c r="C190" s="223">
        <f t="shared" si="22"/>
        <v>0</v>
      </c>
      <c r="D190" s="223">
        <f t="shared" si="22"/>
        <v>0</v>
      </c>
      <c r="E190" s="223">
        <f t="shared" si="22"/>
        <v>0</v>
      </c>
      <c r="F190" s="223">
        <f t="shared" si="22"/>
        <v>0</v>
      </c>
      <c r="G190" s="224">
        <f t="shared" si="22"/>
        <v>0</v>
      </c>
      <c r="H190" s="225" t="str">
        <f t="shared" si="18"/>
        <v/>
      </c>
      <c r="S190" s="210" t="s">
        <v>604</v>
      </c>
      <c r="T190" s="210" t="s">
        <v>687</v>
      </c>
      <c r="U190" s="210" t="s">
        <v>687</v>
      </c>
      <c r="V190" s="210" t="s">
        <v>687</v>
      </c>
      <c r="W190" s="210" t="s">
        <v>687</v>
      </c>
      <c r="X190" s="210" t="s">
        <v>687</v>
      </c>
      <c r="Y190" s="210" t="s">
        <v>687</v>
      </c>
    </row>
    <row r="191" spans="1:25">
      <c r="A191" s="222" t="str">
        <f t="shared" si="21"/>
        <v>D.18.a. di partecipazioni</v>
      </c>
      <c r="B191" s="223">
        <f t="shared" si="22"/>
        <v>0</v>
      </c>
      <c r="C191" s="223">
        <f t="shared" si="22"/>
        <v>0</v>
      </c>
      <c r="D191" s="223">
        <f t="shared" si="22"/>
        <v>0</v>
      </c>
      <c r="E191" s="223">
        <f t="shared" si="22"/>
        <v>0</v>
      </c>
      <c r="F191" s="223">
        <f t="shared" si="22"/>
        <v>0</v>
      </c>
      <c r="G191" s="224">
        <f t="shared" si="22"/>
        <v>0</v>
      </c>
      <c r="H191" s="225" t="str">
        <f t="shared" si="18"/>
        <v/>
      </c>
      <c r="S191" s="210" t="s">
        <v>607</v>
      </c>
      <c r="T191" s="210" t="s">
        <v>687</v>
      </c>
      <c r="U191" s="210" t="s">
        <v>687</v>
      </c>
      <c r="V191" s="210" t="s">
        <v>687</v>
      </c>
      <c r="W191" s="210" t="s">
        <v>821</v>
      </c>
      <c r="X191" s="210" t="s">
        <v>687</v>
      </c>
      <c r="Y191" s="210" t="s">
        <v>687</v>
      </c>
    </row>
    <row r="192" spans="1:25">
      <c r="A192" s="222" t="str">
        <f t="shared" si="21"/>
        <v>D.18.b. di altre immobilizzazioni finanziarie</v>
      </c>
      <c r="B192" s="223">
        <f t="shared" si="22"/>
        <v>0</v>
      </c>
      <c r="C192" s="223">
        <f t="shared" si="22"/>
        <v>0</v>
      </c>
      <c r="D192" s="223">
        <f t="shared" si="22"/>
        <v>0</v>
      </c>
      <c r="E192" s="223">
        <f t="shared" si="22"/>
        <v>0</v>
      </c>
      <c r="F192" s="223">
        <f t="shared" si="22"/>
        <v>0</v>
      </c>
      <c r="G192" s="224">
        <f t="shared" si="22"/>
        <v>0</v>
      </c>
      <c r="H192" s="225" t="str">
        <f t="shared" si="18"/>
        <v/>
      </c>
      <c r="S192" s="210" t="s">
        <v>608</v>
      </c>
      <c r="T192" s="210" t="s">
        <v>687</v>
      </c>
      <c r="U192" s="210" t="s">
        <v>687</v>
      </c>
      <c r="V192" s="210" t="s">
        <v>687</v>
      </c>
      <c r="W192" s="210" t="s">
        <v>821</v>
      </c>
      <c r="X192" s="210" t="s">
        <v>687</v>
      </c>
      <c r="Y192" s="210" t="s">
        <v>687</v>
      </c>
    </row>
    <row r="193" spans="1:25">
      <c r="A193" s="222" t="str">
        <f t="shared" si="21"/>
        <v>D.18.c. di titoli</v>
      </c>
      <c r="B193" s="223">
        <f t="shared" si="22"/>
        <v>0</v>
      </c>
      <c r="C193" s="223">
        <f t="shared" si="22"/>
        <v>0</v>
      </c>
      <c r="D193" s="223">
        <f t="shared" si="22"/>
        <v>0</v>
      </c>
      <c r="E193" s="223">
        <f t="shared" si="22"/>
        <v>0</v>
      </c>
      <c r="F193" s="223">
        <f t="shared" si="22"/>
        <v>0</v>
      </c>
      <c r="G193" s="224">
        <f t="shared" si="22"/>
        <v>0</v>
      </c>
      <c r="H193" s="225" t="str">
        <f t="shared" si="18"/>
        <v/>
      </c>
      <c r="S193" s="210" t="s">
        <v>609</v>
      </c>
      <c r="T193" s="210" t="s">
        <v>687</v>
      </c>
      <c r="U193" s="210" t="s">
        <v>687</v>
      </c>
      <c r="V193" s="210" t="s">
        <v>687</v>
      </c>
      <c r="W193" s="210" t="s">
        <v>687</v>
      </c>
      <c r="X193" s="210" t="s">
        <v>687</v>
      </c>
      <c r="Y193" s="210" t="s">
        <v>687</v>
      </c>
    </row>
    <row r="194" spans="1:25">
      <c r="A194" s="222" t="str">
        <f t="shared" si="21"/>
        <v>D.19. Svalutazioni</v>
      </c>
      <c r="B194" s="223">
        <f t="shared" si="22"/>
        <v>0</v>
      </c>
      <c r="C194" s="223">
        <f t="shared" si="22"/>
        <v>0</v>
      </c>
      <c r="D194" s="223">
        <f t="shared" si="22"/>
        <v>0</v>
      </c>
      <c r="E194" s="223">
        <f t="shared" si="22"/>
        <v>18000</v>
      </c>
      <c r="F194" s="223">
        <f t="shared" si="22"/>
        <v>0</v>
      </c>
      <c r="G194" s="224">
        <f t="shared" si="22"/>
        <v>0</v>
      </c>
      <c r="H194" s="225" t="str">
        <f t="shared" si="18"/>
        <v/>
      </c>
      <c r="S194" s="210" t="s">
        <v>610</v>
      </c>
      <c r="T194" s="210" t="s">
        <v>687</v>
      </c>
      <c r="U194" s="210" t="s">
        <v>687</v>
      </c>
      <c r="V194" s="210" t="s">
        <v>687</v>
      </c>
      <c r="W194" s="210" t="s">
        <v>687</v>
      </c>
      <c r="X194" s="210" t="s">
        <v>687</v>
      </c>
      <c r="Y194" s="210" t="s">
        <v>687</v>
      </c>
    </row>
    <row r="195" spans="1:25">
      <c r="A195" s="222" t="str">
        <f t="shared" si="21"/>
        <v>D.19.a. di partecipazioni</v>
      </c>
      <c r="B195" s="223">
        <f t="shared" ref="B195:G210" si="23">T192*1</f>
        <v>0</v>
      </c>
      <c r="C195" s="223">
        <f t="shared" si="23"/>
        <v>0</v>
      </c>
      <c r="D195" s="223">
        <f t="shared" si="23"/>
        <v>0</v>
      </c>
      <c r="E195" s="223">
        <f t="shared" si="23"/>
        <v>18000</v>
      </c>
      <c r="F195" s="223">
        <f t="shared" si="23"/>
        <v>0</v>
      </c>
      <c r="G195" s="224">
        <f t="shared" si="23"/>
        <v>0</v>
      </c>
      <c r="H195" s="225" t="str">
        <f t="shared" si="18"/>
        <v/>
      </c>
      <c r="S195" s="210" t="s">
        <v>613</v>
      </c>
      <c r="T195" s="210" t="s">
        <v>1174</v>
      </c>
      <c r="U195" s="210" t="s">
        <v>687</v>
      </c>
      <c r="V195" s="210" t="s">
        <v>687</v>
      </c>
      <c r="W195" s="210" t="s">
        <v>687</v>
      </c>
      <c r="X195" s="210" t="s">
        <v>687</v>
      </c>
    </row>
    <row r="196" spans="1:25">
      <c r="A196" s="222" t="str">
        <f t="shared" si="21"/>
        <v>D.19.b. di altre immobilizzazioni finanziarie</v>
      </c>
      <c r="B196" s="223">
        <f t="shared" si="23"/>
        <v>0</v>
      </c>
      <c r="C196" s="223">
        <f t="shared" si="23"/>
        <v>0</v>
      </c>
      <c r="D196" s="223">
        <f t="shared" si="23"/>
        <v>0</v>
      </c>
      <c r="E196" s="223">
        <f t="shared" si="23"/>
        <v>0</v>
      </c>
      <c r="F196" s="223">
        <f t="shared" si="23"/>
        <v>0</v>
      </c>
      <c r="G196" s="224">
        <f t="shared" si="23"/>
        <v>0</v>
      </c>
      <c r="H196" s="225" t="str">
        <f t="shared" si="18"/>
        <v/>
      </c>
      <c r="S196" s="210" t="s">
        <v>614</v>
      </c>
      <c r="T196" s="210" t="s">
        <v>1174</v>
      </c>
      <c r="U196" s="210" t="s">
        <v>687</v>
      </c>
      <c r="V196" s="210" t="s">
        <v>687</v>
      </c>
      <c r="W196" s="210" t="s">
        <v>687</v>
      </c>
      <c r="X196" s="210" t="s">
        <v>687</v>
      </c>
    </row>
    <row r="197" spans="1:25">
      <c r="A197" s="222" t="str">
        <f t="shared" si="21"/>
        <v>D.19.c. di titoli</v>
      </c>
      <c r="B197" s="223">
        <f t="shared" si="23"/>
        <v>0</v>
      </c>
      <c r="C197" s="223">
        <f t="shared" si="23"/>
        <v>0</v>
      </c>
      <c r="D197" s="223">
        <f t="shared" si="23"/>
        <v>0</v>
      </c>
      <c r="E197" s="223">
        <f t="shared" si="23"/>
        <v>0</v>
      </c>
      <c r="F197" s="223">
        <f t="shared" si="23"/>
        <v>0</v>
      </c>
      <c r="G197" s="224">
        <f t="shared" si="23"/>
        <v>0</v>
      </c>
      <c r="H197" s="225" t="str">
        <f t="shared" si="18"/>
        <v/>
      </c>
      <c r="S197" s="210" t="s">
        <v>615</v>
      </c>
      <c r="T197" s="210" t="s">
        <v>687</v>
      </c>
      <c r="U197" s="210" t="s">
        <v>687</v>
      </c>
      <c r="V197" s="210" t="s">
        <v>687</v>
      </c>
      <c r="W197" s="210" t="s">
        <v>687</v>
      </c>
      <c r="X197" s="210" t="s">
        <v>687</v>
      </c>
      <c r="Y197" s="210" t="s">
        <v>687</v>
      </c>
    </row>
    <row r="198" spans="1:25">
      <c r="A198" s="222" t="str">
        <f t="shared" si="21"/>
        <v>E. PROVENTI E ONERI STRAORDINARI (+-)</v>
      </c>
      <c r="B198" s="223">
        <f t="shared" si="23"/>
        <v>1</v>
      </c>
      <c r="C198" s="223">
        <f t="shared" si="23"/>
        <v>0</v>
      </c>
      <c r="D198" s="223">
        <f t="shared" si="23"/>
        <v>0</v>
      </c>
      <c r="E198" s="223">
        <f t="shared" si="23"/>
        <v>0</v>
      </c>
      <c r="F198" s="223">
        <f t="shared" si="23"/>
        <v>0</v>
      </c>
      <c r="G198" s="224">
        <f t="shared" si="23"/>
        <v>0</v>
      </c>
      <c r="H198" s="225" t="str">
        <f t="shared" si="18"/>
        <v/>
      </c>
      <c r="S198" s="210" t="s">
        <v>616</v>
      </c>
      <c r="T198" s="210" t="s">
        <v>687</v>
      </c>
      <c r="U198" s="210" t="s">
        <v>687</v>
      </c>
      <c r="V198" s="210" t="s">
        <v>687</v>
      </c>
      <c r="W198" s="210" t="s">
        <v>687</v>
      </c>
      <c r="X198" s="210" t="s">
        <v>687</v>
      </c>
    </row>
    <row r="199" spans="1:25">
      <c r="A199" s="222" t="str">
        <f t="shared" si="21"/>
        <v>E.20. Proventi straordimari</v>
      </c>
      <c r="B199" s="223">
        <f t="shared" si="23"/>
        <v>1</v>
      </c>
      <c r="C199" s="223">
        <f t="shared" si="23"/>
        <v>0</v>
      </c>
      <c r="D199" s="223">
        <f t="shared" si="23"/>
        <v>0</v>
      </c>
      <c r="E199" s="223">
        <f t="shared" si="23"/>
        <v>0</v>
      </c>
      <c r="F199" s="223">
        <f t="shared" si="23"/>
        <v>0</v>
      </c>
      <c r="G199" s="224">
        <f t="shared" si="23"/>
        <v>0</v>
      </c>
      <c r="H199" s="225" t="str">
        <f t="shared" si="18"/>
        <v/>
      </c>
      <c r="S199" s="210" t="s">
        <v>617</v>
      </c>
      <c r="T199" s="210" t="s">
        <v>687</v>
      </c>
      <c r="U199" s="210" t="s">
        <v>687</v>
      </c>
      <c r="V199" s="210" t="s">
        <v>687</v>
      </c>
      <c r="W199" s="210" t="s">
        <v>687</v>
      </c>
      <c r="X199" s="210" t="s">
        <v>687</v>
      </c>
      <c r="Y199" s="210" t="s">
        <v>687</v>
      </c>
    </row>
    <row r="200" spans="1:25">
      <c r="A200" s="222" t="str">
        <f t="shared" si="21"/>
        <v>di cui: plusvalenze</v>
      </c>
      <c r="B200" s="223">
        <f t="shared" si="23"/>
        <v>0</v>
      </c>
      <c r="C200" s="223">
        <f t="shared" si="23"/>
        <v>0</v>
      </c>
      <c r="D200" s="223">
        <f t="shared" si="23"/>
        <v>0</v>
      </c>
      <c r="E200" s="223">
        <f t="shared" si="23"/>
        <v>0</v>
      </c>
      <c r="F200" s="223">
        <f t="shared" si="23"/>
        <v>0</v>
      </c>
      <c r="G200" s="224">
        <f t="shared" si="23"/>
        <v>0</v>
      </c>
      <c r="H200" s="225" t="str">
        <f t="shared" si="18"/>
        <v/>
      </c>
      <c r="S200" s="210" t="s">
        <v>618</v>
      </c>
      <c r="T200" s="210" t="s">
        <v>687</v>
      </c>
      <c r="U200" s="210" t="s">
        <v>687</v>
      </c>
      <c r="V200" s="210" t="s">
        <v>687</v>
      </c>
      <c r="W200" s="210" t="s">
        <v>687</v>
      </c>
      <c r="X200" s="210" t="s">
        <v>687</v>
      </c>
      <c r="Y200" s="210" t="s">
        <v>687</v>
      </c>
    </row>
    <row r="201" spans="1:25">
      <c r="A201" s="222" t="str">
        <f t="shared" si="21"/>
        <v>E.21. Oneri straordinari</v>
      </c>
      <c r="B201" s="223">
        <f t="shared" si="23"/>
        <v>0</v>
      </c>
      <c r="C201" s="223">
        <f t="shared" si="23"/>
        <v>0</v>
      </c>
      <c r="D201" s="223">
        <f t="shared" si="23"/>
        <v>0</v>
      </c>
      <c r="E201" s="223">
        <f t="shared" si="23"/>
        <v>0</v>
      </c>
      <c r="F201" s="223">
        <f t="shared" si="23"/>
        <v>0</v>
      </c>
      <c r="G201" s="224">
        <f t="shared" si="23"/>
        <v>0</v>
      </c>
      <c r="H201" s="225" t="str">
        <f t="shared" si="18"/>
        <v/>
      </c>
      <c r="S201" s="210" t="s">
        <v>619</v>
      </c>
      <c r="T201" s="210" t="s">
        <v>1182</v>
      </c>
      <c r="U201" s="210" t="s">
        <v>1183</v>
      </c>
      <c r="V201" s="210" t="s">
        <v>1184</v>
      </c>
      <c r="W201" s="210" t="s">
        <v>1185</v>
      </c>
      <c r="X201" s="210" t="s">
        <v>1186</v>
      </c>
      <c r="Y201" s="210" t="s">
        <v>1187</v>
      </c>
    </row>
    <row r="202" spans="1:25">
      <c r="A202" s="222" t="str">
        <f t="shared" si="21"/>
        <v>di cui: minusvalenze</v>
      </c>
      <c r="B202" s="223">
        <f t="shared" si="23"/>
        <v>0</v>
      </c>
      <c r="C202" s="223">
        <f t="shared" si="23"/>
        <v>0</v>
      </c>
      <c r="D202" s="223">
        <f t="shared" si="23"/>
        <v>0</v>
      </c>
      <c r="E202" s="223">
        <f t="shared" si="23"/>
        <v>0</v>
      </c>
      <c r="F202" s="223">
        <f t="shared" si="23"/>
        <v>0</v>
      </c>
      <c r="G202" s="224">
        <f t="shared" si="23"/>
        <v>0</v>
      </c>
      <c r="H202" s="225" t="str">
        <f t="shared" si="18"/>
        <v/>
      </c>
      <c r="S202" s="210" t="s">
        <v>623</v>
      </c>
      <c r="T202" s="210" t="s">
        <v>1188</v>
      </c>
      <c r="U202" s="210" t="s">
        <v>1189</v>
      </c>
      <c r="V202" s="210" t="s">
        <v>1190</v>
      </c>
      <c r="W202" s="210" t="s">
        <v>1191</v>
      </c>
      <c r="X202" s="210" t="s">
        <v>1192</v>
      </c>
    </row>
    <row r="203" spans="1:25">
      <c r="A203" s="222" t="str">
        <f t="shared" si="21"/>
        <v>di cui: imposte di esercizi precedenti</v>
      </c>
      <c r="B203" s="223">
        <f t="shared" si="23"/>
        <v>0</v>
      </c>
      <c r="C203" s="223">
        <f t="shared" si="23"/>
        <v>0</v>
      </c>
      <c r="D203" s="223">
        <f t="shared" si="23"/>
        <v>0</v>
      </c>
      <c r="E203" s="223">
        <f t="shared" si="23"/>
        <v>0</v>
      </c>
      <c r="F203" s="223">
        <f t="shared" si="23"/>
        <v>0</v>
      </c>
      <c r="G203" s="224">
        <f t="shared" si="23"/>
        <v>0</v>
      </c>
      <c r="H203" s="225" t="str">
        <f t="shared" si="18"/>
        <v/>
      </c>
      <c r="S203" s="210" t="s">
        <v>627</v>
      </c>
      <c r="U203" s="210" t="s">
        <v>687</v>
      </c>
      <c r="V203" s="210" t="s">
        <v>1190</v>
      </c>
      <c r="W203" s="210" t="s">
        <v>1193</v>
      </c>
      <c r="X203" s="210" t="s">
        <v>1194</v>
      </c>
      <c r="Y203" s="210" t="s">
        <v>1195</v>
      </c>
    </row>
    <row r="204" spans="1:25">
      <c r="A204" s="222" t="str">
        <f t="shared" si="21"/>
        <v>RISULTATO ANTE IMPOSTE</v>
      </c>
      <c r="B204" s="223">
        <f t="shared" si="23"/>
        <v>22907</v>
      </c>
      <c r="C204" s="223">
        <f t="shared" si="23"/>
        <v>1712</v>
      </c>
      <c r="D204" s="223">
        <f t="shared" si="23"/>
        <v>29913</v>
      </c>
      <c r="E204" s="223">
        <f t="shared" si="23"/>
        <v>3401</v>
      </c>
      <c r="F204" s="223">
        <f t="shared" si="23"/>
        <v>8110</v>
      </c>
      <c r="G204" s="224">
        <f t="shared" si="23"/>
        <v>10367</v>
      </c>
      <c r="H204" s="225">
        <f t="shared" ref="H204:H210" si="24">IF(F204&lt;&gt;0,(G204-F204)/F204,"")</f>
        <v>0.27829839704069048</v>
      </c>
      <c r="S204" s="210" t="s">
        <v>630</v>
      </c>
      <c r="U204" s="210" t="s">
        <v>1189</v>
      </c>
      <c r="V204" s="210" t="s">
        <v>687</v>
      </c>
      <c r="W204" s="210" t="s">
        <v>687</v>
      </c>
      <c r="X204" s="210" t="s">
        <v>687</v>
      </c>
      <c r="Y204" s="210" t="s">
        <v>687</v>
      </c>
    </row>
    <row r="205" spans="1:25">
      <c r="A205" s="222" t="str">
        <f t="shared" si="21"/>
        <v>22. Imposte dell'esercizio</v>
      </c>
      <c r="B205" s="223">
        <f t="shared" si="23"/>
        <v>1246</v>
      </c>
      <c r="C205" s="223">
        <f t="shared" si="23"/>
        <v>-6119</v>
      </c>
      <c r="D205" s="223">
        <f t="shared" si="23"/>
        <v>3133</v>
      </c>
      <c r="E205" s="223">
        <f t="shared" si="23"/>
        <v>-447</v>
      </c>
      <c r="F205" s="223">
        <f t="shared" si="23"/>
        <v>-2082</v>
      </c>
      <c r="G205" s="224">
        <f t="shared" si="23"/>
        <v>0</v>
      </c>
      <c r="H205" s="225">
        <f t="shared" si="24"/>
        <v>-1</v>
      </c>
      <c r="S205" s="210" t="s">
        <v>631</v>
      </c>
      <c r="V205" s="210" t="s">
        <v>687</v>
      </c>
      <c r="W205" s="210" t="s">
        <v>687</v>
      </c>
      <c r="X205" s="210" t="s">
        <v>687</v>
      </c>
      <c r="Y205" s="210" t="s">
        <v>687</v>
      </c>
    </row>
    <row r="206" spans="1:25">
      <c r="A206" s="222" t="str">
        <f t="shared" si="21"/>
        <v>Imposte correnti (+/-)</v>
      </c>
      <c r="B206" s="223">
        <f t="shared" si="23"/>
        <v>0</v>
      </c>
      <c r="C206" s="223">
        <f t="shared" si="23"/>
        <v>0</v>
      </c>
      <c r="D206" s="223">
        <f t="shared" si="23"/>
        <v>3133</v>
      </c>
      <c r="E206" s="223">
        <f t="shared" si="23"/>
        <v>1219</v>
      </c>
      <c r="F206" s="223">
        <f t="shared" si="23"/>
        <v>966</v>
      </c>
      <c r="G206" s="224">
        <f t="shared" si="23"/>
        <v>3873</v>
      </c>
      <c r="H206" s="225">
        <f t="shared" si="24"/>
        <v>3.0093167701863353</v>
      </c>
      <c r="S206" s="210" t="s">
        <v>632</v>
      </c>
      <c r="U206" s="210" t="s">
        <v>687</v>
      </c>
      <c r="V206" s="210" t="s">
        <v>687</v>
      </c>
      <c r="W206" s="210" t="s">
        <v>687</v>
      </c>
      <c r="X206" s="210" t="s">
        <v>687</v>
      </c>
      <c r="Y206" s="210" t="s">
        <v>687</v>
      </c>
    </row>
    <row r="207" spans="1:25">
      <c r="A207" s="222" t="str">
        <f t="shared" si="21"/>
        <v>Imposte differite (+/-)</v>
      </c>
      <c r="B207" s="223">
        <f t="shared" si="23"/>
        <v>0</v>
      </c>
      <c r="C207" s="223">
        <f t="shared" si="23"/>
        <v>-6119</v>
      </c>
      <c r="D207" s="223">
        <f t="shared" si="23"/>
        <v>0</v>
      </c>
      <c r="E207" s="223">
        <f t="shared" si="23"/>
        <v>0</v>
      </c>
      <c r="F207" s="223">
        <f t="shared" si="23"/>
        <v>0</v>
      </c>
      <c r="G207" s="224">
        <f t="shared" si="23"/>
        <v>0</v>
      </c>
      <c r="H207" s="225" t="str">
        <f t="shared" si="24"/>
        <v/>
      </c>
      <c r="S207" s="210" t="s">
        <v>633</v>
      </c>
      <c r="T207" s="210" t="s">
        <v>1046</v>
      </c>
      <c r="U207" s="210" t="s">
        <v>1047</v>
      </c>
      <c r="V207" s="210" t="s">
        <v>1048</v>
      </c>
      <c r="W207" s="210" t="s">
        <v>1049</v>
      </c>
      <c r="X207" s="210" t="s">
        <v>1050</v>
      </c>
      <c r="Y207" s="210" t="s">
        <v>1051</v>
      </c>
    </row>
    <row r="208" spans="1:25">
      <c r="A208" s="222" t="str">
        <f t="shared" si="21"/>
        <v>Imposte anticipate (+/-)</v>
      </c>
      <c r="B208" s="223">
        <f t="shared" si="23"/>
        <v>0</v>
      </c>
      <c r="C208" s="223">
        <f t="shared" si="23"/>
        <v>0</v>
      </c>
      <c r="D208" s="223">
        <f t="shared" si="23"/>
        <v>0</v>
      </c>
      <c r="E208" s="223">
        <f t="shared" si="23"/>
        <v>0</v>
      </c>
      <c r="F208" s="223">
        <f t="shared" si="23"/>
        <v>0</v>
      </c>
      <c r="G208" s="224">
        <f t="shared" si="23"/>
        <v>0</v>
      </c>
      <c r="H208" s="225" t="str">
        <f t="shared" si="24"/>
        <v/>
      </c>
      <c r="S208" s="210" t="s">
        <v>634</v>
      </c>
      <c r="W208" s="210" t="s">
        <v>687</v>
      </c>
      <c r="X208" s="210" t="s">
        <v>687</v>
      </c>
      <c r="Y208" s="210" t="s">
        <v>687</v>
      </c>
    </row>
    <row r="209" spans="1:25">
      <c r="A209" s="222" t="str">
        <f t="shared" si="21"/>
        <v>Prov. (oneri) da adesione al regime di trasparenza fiscale</v>
      </c>
      <c r="B209" s="223">
        <f t="shared" si="23"/>
        <v>0</v>
      </c>
      <c r="C209" s="223">
        <f t="shared" si="23"/>
        <v>0</v>
      </c>
      <c r="D209" s="223">
        <f t="shared" si="23"/>
        <v>0</v>
      </c>
      <c r="E209" s="223">
        <f t="shared" si="23"/>
        <v>0</v>
      </c>
      <c r="F209" s="223">
        <f t="shared" si="23"/>
        <v>0</v>
      </c>
      <c r="G209" s="224">
        <f t="shared" si="23"/>
        <v>0</v>
      </c>
      <c r="H209" s="225" t="str">
        <f t="shared" si="24"/>
        <v/>
      </c>
      <c r="S209" s="210" t="s">
        <v>635</v>
      </c>
      <c r="W209" s="210" t="s">
        <v>687</v>
      </c>
      <c r="X209" s="210" t="s">
        <v>687</v>
      </c>
      <c r="Y209" s="210" t="s">
        <v>687</v>
      </c>
    </row>
    <row r="210" spans="1:25">
      <c r="A210" s="222" t="str">
        <f t="shared" si="21"/>
        <v>23. Utile / Perdita dell'esercizio</v>
      </c>
      <c r="B210" s="223">
        <f t="shared" si="23"/>
        <v>21661</v>
      </c>
      <c r="C210" s="223">
        <f t="shared" si="23"/>
        <v>7831</v>
      </c>
      <c r="D210" s="223">
        <f t="shared" si="23"/>
        <v>26780</v>
      </c>
      <c r="E210" s="223">
        <f t="shared" si="23"/>
        <v>3848</v>
      </c>
      <c r="F210" s="223">
        <f t="shared" si="23"/>
        <v>10192</v>
      </c>
      <c r="G210" s="224">
        <f t="shared" si="23"/>
        <v>6494</v>
      </c>
      <c r="H210" s="225">
        <f t="shared" si="24"/>
        <v>-0.36283359497645212</v>
      </c>
      <c r="S210" s="210" t="s">
        <v>688</v>
      </c>
      <c r="U210" s="210" t="s">
        <v>687</v>
      </c>
      <c r="V210" s="210" t="s">
        <v>687</v>
      </c>
      <c r="W210" s="210" t="s">
        <v>687</v>
      </c>
      <c r="X210" s="210" t="s">
        <v>687</v>
      </c>
      <c r="Y210" s="210" t="s">
        <v>687</v>
      </c>
    </row>
    <row r="211" spans="1:25">
      <c r="A211" s="222" t="str">
        <f t="shared" si="21"/>
        <v>Utile / Perdita di terzi</v>
      </c>
      <c r="B211" s="223">
        <f t="shared" ref="B211:G213" si="25">T208*1</f>
        <v>0</v>
      </c>
      <c r="C211" s="223">
        <f t="shared" si="25"/>
        <v>0</v>
      </c>
      <c r="D211" s="223">
        <f t="shared" si="25"/>
        <v>0</v>
      </c>
      <c r="E211" s="223">
        <f t="shared" si="25"/>
        <v>0</v>
      </c>
      <c r="F211" s="223">
        <f t="shared" si="25"/>
        <v>0</v>
      </c>
      <c r="G211" s="224">
        <f t="shared" si="25"/>
        <v>0</v>
      </c>
      <c r="H211" s="225" t="str">
        <f>IF(F211&lt;&gt;0,(G211-F211)/F211,"")</f>
        <v/>
      </c>
    </row>
    <row r="212" spans="1:25">
      <c r="A212" s="222" t="str">
        <f t="shared" si="21"/>
        <v>Utile / Perdita di gruppo</v>
      </c>
      <c r="B212" s="223">
        <f t="shared" si="25"/>
        <v>0</v>
      </c>
      <c r="C212" s="223">
        <f t="shared" si="25"/>
        <v>0</v>
      </c>
      <c r="D212" s="223">
        <f t="shared" si="25"/>
        <v>0</v>
      </c>
      <c r="E212" s="223">
        <f t="shared" si="25"/>
        <v>0</v>
      </c>
      <c r="F212" s="223">
        <f t="shared" si="25"/>
        <v>0</v>
      </c>
      <c r="G212" s="224">
        <f t="shared" si="25"/>
        <v>0</v>
      </c>
      <c r="H212" s="225" t="str">
        <f>IF(F212&lt;&gt;0,(G212-F212)/F212,"")</f>
        <v/>
      </c>
    </row>
    <row r="213" spans="1:25">
      <c r="A213" s="222" t="str">
        <f t="shared" si="21"/>
        <v>Immobilizzazioni Materiali Destinate Alla Vendita</v>
      </c>
      <c r="B213" s="223">
        <f t="shared" si="25"/>
        <v>0</v>
      </c>
      <c r="C213" s="223">
        <f t="shared" si="25"/>
        <v>0</v>
      </c>
      <c r="D213" s="223">
        <f t="shared" si="25"/>
        <v>0</v>
      </c>
      <c r="E213" s="223">
        <f t="shared" si="25"/>
        <v>0</v>
      </c>
      <c r="F213" s="223">
        <f t="shared" si="25"/>
        <v>0</v>
      </c>
      <c r="G213" s="224">
        <f t="shared" si="25"/>
        <v>0</v>
      </c>
      <c r="H213" s="225" t="str">
        <f>IF(F213&lt;&gt;0,(G213-F213)/F213,"")</f>
        <v/>
      </c>
    </row>
    <row r="214" spans="1:25">
      <c r="A214" s="222"/>
      <c r="B214" s="231"/>
      <c r="C214" s="231"/>
      <c r="D214" s="231"/>
      <c r="E214" s="231"/>
      <c r="F214" s="231"/>
      <c r="G214" s="231"/>
      <c r="H214" s="222"/>
    </row>
    <row r="215" spans="1:25">
      <c r="A215" s="222"/>
      <c r="B215" s="222"/>
      <c r="C215" s="222"/>
      <c r="D215" s="222"/>
      <c r="E215" s="222"/>
      <c r="F215" s="222"/>
      <c r="G215" s="222"/>
      <c r="H215" s="222"/>
    </row>
    <row r="216" spans="1:25">
      <c r="A216" s="222"/>
      <c r="B216" s="222"/>
      <c r="C216" s="222"/>
      <c r="D216" s="222"/>
      <c r="E216" s="222"/>
      <c r="F216" s="222"/>
      <c r="G216" s="222"/>
      <c r="H216" s="222"/>
    </row>
    <row r="217" spans="1:25">
      <c r="A217" s="222"/>
      <c r="B217" s="222"/>
      <c r="C217" s="222"/>
      <c r="D217" s="222"/>
      <c r="E217" s="222"/>
      <c r="F217" s="222"/>
      <c r="G217" s="222"/>
      <c r="H217" s="222"/>
    </row>
    <row r="218" spans="1:25">
      <c r="A218" s="222"/>
      <c r="B218" s="222"/>
      <c r="C218" s="222"/>
      <c r="D218" s="222"/>
      <c r="E218" s="222"/>
      <c r="F218" s="222"/>
      <c r="G218" s="222"/>
      <c r="H218" s="222"/>
    </row>
    <row r="219" spans="1:25">
      <c r="A219" s="222"/>
      <c r="B219" s="222"/>
      <c r="C219" s="222"/>
      <c r="D219" s="222"/>
      <c r="E219" s="222"/>
      <c r="F219" s="222"/>
      <c r="G219" s="222"/>
      <c r="H219" s="222"/>
    </row>
    <row r="220" spans="1:25">
      <c r="A220" s="222"/>
      <c r="B220" s="222"/>
      <c r="C220" s="222"/>
      <c r="D220" s="222"/>
      <c r="E220" s="222"/>
      <c r="F220" s="222"/>
      <c r="G220" s="222"/>
      <c r="H220" s="222"/>
    </row>
    <row r="221" spans="1:25">
      <c r="A221" s="222"/>
      <c r="B221" s="222"/>
      <c r="C221" s="222"/>
      <c r="D221" s="222"/>
      <c r="E221" s="222"/>
      <c r="F221" s="222"/>
      <c r="G221" s="222"/>
      <c r="H221" s="222"/>
    </row>
    <row r="222" spans="1:25">
      <c r="A222" s="222"/>
      <c r="B222" s="222"/>
      <c r="C222" s="222"/>
      <c r="D222" s="222"/>
      <c r="E222" s="222"/>
      <c r="F222" s="222"/>
      <c r="G222" s="222"/>
      <c r="H222" s="222"/>
    </row>
    <row r="223" spans="1:25">
      <c r="A223" s="222"/>
      <c r="B223" s="222"/>
      <c r="C223" s="222"/>
      <c r="D223" s="222"/>
      <c r="E223" s="222"/>
      <c r="F223" s="222"/>
      <c r="G223" s="222"/>
      <c r="H223" s="222"/>
    </row>
    <row r="224" spans="1:25">
      <c r="A224" s="222"/>
      <c r="B224" s="222"/>
      <c r="C224" s="222"/>
      <c r="D224" s="222"/>
      <c r="E224" s="222"/>
      <c r="F224" s="222"/>
      <c r="G224" s="222"/>
      <c r="H224" s="222"/>
    </row>
    <row r="225" spans="1:8">
      <c r="A225" s="222"/>
      <c r="B225" s="222"/>
      <c r="C225" s="222"/>
      <c r="D225" s="222"/>
      <c r="E225" s="222"/>
      <c r="F225" s="222"/>
      <c r="G225" s="222"/>
      <c r="H225" s="222"/>
    </row>
    <row r="226" spans="1:8">
      <c r="A226" s="222"/>
      <c r="B226" s="222"/>
      <c r="C226" s="222"/>
      <c r="D226" s="222"/>
      <c r="E226" s="222"/>
      <c r="F226" s="222"/>
      <c r="G226" s="222"/>
      <c r="H226" s="222"/>
    </row>
    <row r="227" spans="1:8">
      <c r="A227" s="222"/>
      <c r="B227" s="222"/>
      <c r="C227" s="222"/>
      <c r="D227" s="222"/>
      <c r="E227" s="222"/>
      <c r="F227" s="222"/>
      <c r="G227" s="222"/>
      <c r="H227" s="222"/>
    </row>
    <row r="228" spans="1:8">
      <c r="A228" s="222"/>
      <c r="B228" s="222"/>
      <c r="C228" s="222"/>
      <c r="D228" s="222"/>
      <c r="E228" s="222"/>
      <c r="F228" s="222"/>
      <c r="G228" s="222"/>
      <c r="H228" s="222"/>
    </row>
    <row r="229" spans="1:8">
      <c r="A229" s="222"/>
      <c r="B229" s="222"/>
      <c r="C229" s="222"/>
      <c r="D229" s="222"/>
      <c r="E229" s="222"/>
      <c r="F229" s="222"/>
      <c r="G229" s="222"/>
      <c r="H229" s="222"/>
    </row>
    <row r="230" spans="1:8">
      <c r="A230" s="222"/>
      <c r="B230" s="222"/>
      <c r="C230" s="222"/>
      <c r="D230" s="222"/>
      <c r="E230" s="222"/>
      <c r="F230" s="222"/>
      <c r="G230" s="222"/>
      <c r="H230" s="222"/>
    </row>
    <row r="231" spans="1:8">
      <c r="A231" s="222"/>
      <c r="B231" s="222"/>
      <c r="C231" s="222"/>
      <c r="D231" s="222"/>
      <c r="E231" s="222"/>
      <c r="F231" s="222"/>
      <c r="G231" s="222"/>
      <c r="H231" s="222"/>
    </row>
    <row r="232" spans="1:8">
      <c r="A232" s="222"/>
      <c r="B232" s="222"/>
      <c r="C232" s="222"/>
      <c r="D232" s="222"/>
      <c r="E232" s="222"/>
      <c r="F232" s="222"/>
      <c r="G232" s="222"/>
      <c r="H232" s="222"/>
    </row>
    <row r="233" spans="1:8">
      <c r="A233" s="222"/>
      <c r="B233" s="222"/>
      <c r="C233" s="222"/>
      <c r="D233" s="222"/>
      <c r="E233" s="222"/>
      <c r="F233" s="222"/>
      <c r="G233" s="222"/>
      <c r="H233" s="222"/>
    </row>
    <row r="234" spans="1:8">
      <c r="A234" s="222"/>
      <c r="B234" s="222"/>
      <c r="C234" s="222"/>
      <c r="D234" s="222"/>
      <c r="E234" s="222"/>
      <c r="F234" s="222"/>
      <c r="G234" s="222"/>
      <c r="H234" s="222"/>
    </row>
    <row r="235" spans="1:8">
      <c r="A235" s="222"/>
      <c r="B235" s="222"/>
      <c r="C235" s="222"/>
      <c r="D235" s="222"/>
      <c r="E235" s="222"/>
      <c r="F235" s="222"/>
      <c r="G235" s="222"/>
      <c r="H235" s="222"/>
    </row>
    <row r="236" spans="1:8">
      <c r="A236" s="222"/>
      <c r="B236" s="222"/>
      <c r="C236" s="222"/>
      <c r="D236" s="222"/>
      <c r="E236" s="222"/>
      <c r="F236" s="222"/>
      <c r="G236" s="222"/>
      <c r="H236" s="222"/>
    </row>
    <row r="237" spans="1:8">
      <c r="A237" s="222"/>
      <c r="B237" s="222"/>
      <c r="C237" s="222"/>
      <c r="D237" s="222"/>
      <c r="E237" s="222"/>
      <c r="F237" s="222"/>
      <c r="G237" s="222"/>
      <c r="H237" s="222"/>
    </row>
    <row r="238" spans="1:8">
      <c r="A238" s="222"/>
      <c r="B238" s="222"/>
      <c r="C238" s="222"/>
      <c r="D238" s="222"/>
      <c r="E238" s="222"/>
      <c r="F238" s="222"/>
      <c r="G238" s="222"/>
      <c r="H238" s="222"/>
    </row>
    <row r="239" spans="1:8">
      <c r="A239" s="222"/>
      <c r="B239" s="222"/>
      <c r="C239" s="222"/>
      <c r="D239" s="222"/>
      <c r="E239" s="222"/>
      <c r="F239" s="222"/>
      <c r="G239" s="222"/>
      <c r="H239" s="222"/>
    </row>
    <row r="240" spans="1:8">
      <c r="A240" s="222"/>
      <c r="B240" s="222"/>
      <c r="C240" s="222"/>
      <c r="D240" s="222"/>
      <c r="E240" s="222"/>
      <c r="F240" s="222"/>
      <c r="G240" s="222"/>
      <c r="H240" s="222"/>
    </row>
    <row r="241" spans="1:8">
      <c r="A241" s="222"/>
      <c r="B241" s="222"/>
      <c r="C241" s="222"/>
      <c r="D241" s="222"/>
      <c r="E241" s="222"/>
      <c r="F241" s="222"/>
      <c r="G241" s="222"/>
      <c r="H241" s="222"/>
    </row>
    <row r="242" spans="1:8">
      <c r="A242" s="222"/>
      <c r="B242" s="222"/>
      <c r="C242" s="222"/>
      <c r="D242" s="222"/>
      <c r="E242" s="222"/>
      <c r="F242" s="222"/>
      <c r="G242" s="222"/>
      <c r="H242" s="222"/>
    </row>
    <row r="243" spans="1:8">
      <c r="A243" s="222"/>
      <c r="B243" s="222"/>
      <c r="C243" s="222"/>
      <c r="D243" s="222"/>
      <c r="E243" s="222"/>
      <c r="F243" s="222"/>
      <c r="G243" s="222"/>
      <c r="H243" s="222"/>
    </row>
    <row r="244" spans="1:8">
      <c r="A244" s="222"/>
      <c r="B244" s="222"/>
      <c r="C244" s="222"/>
      <c r="D244" s="222"/>
      <c r="E244" s="222"/>
      <c r="F244" s="222"/>
      <c r="G244" s="222"/>
      <c r="H244" s="222"/>
    </row>
  </sheetData>
  <mergeCells count="3">
    <mergeCell ref="A7:H7"/>
    <mergeCell ref="A10:H10"/>
    <mergeCell ref="A49:H49"/>
  </mergeCell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oglio4">
    <tabColor theme="5" tint="-0.249977111117893"/>
  </sheetPr>
  <dimension ref="L8:M13"/>
  <sheetViews>
    <sheetView workbookViewId="0">
      <selection activeCell="T18" sqref="T18"/>
    </sheetView>
  </sheetViews>
  <sheetFormatPr defaultRowHeight="15"/>
  <sheetData>
    <row r="8" spans="12:13">
      <c r="L8" t="s">
        <v>119</v>
      </c>
      <c r="M8" t="s">
        <v>120</v>
      </c>
    </row>
    <row r="9" spans="12:13">
      <c r="L9" t="s">
        <v>121</v>
      </c>
      <c r="M9">
        <v>201047</v>
      </c>
    </row>
    <row r="10" spans="12:13">
      <c r="L10" t="s">
        <v>122</v>
      </c>
      <c r="M10">
        <v>240028</v>
      </c>
    </row>
    <row r="11" spans="12:13">
      <c r="L11" t="s">
        <v>123</v>
      </c>
      <c r="M11">
        <v>222432</v>
      </c>
    </row>
    <row r="12" spans="12:13">
      <c r="L12" t="s">
        <v>124</v>
      </c>
      <c r="M12">
        <v>115517</v>
      </c>
    </row>
    <row r="13" spans="12:13">
      <c r="L13" t="s">
        <v>125</v>
      </c>
      <c r="M13">
        <v>238476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BFFE0-92E4-409F-8A0B-B0E1567D7B0E}">
  <sheetPr codeName="Foglio11"/>
  <dimension ref="A1:E73"/>
  <sheetViews>
    <sheetView workbookViewId="0">
      <selection activeCell="B3" sqref="B3"/>
    </sheetView>
  </sheetViews>
  <sheetFormatPr defaultRowHeight="15"/>
  <cols>
    <col min="1" max="1" width="55.28515625" bestFit="1" customWidth="1"/>
    <col min="2" max="2" width="24.5703125" style="5" bestFit="1" customWidth="1"/>
    <col min="4" max="4" width="19.5703125" bestFit="1" customWidth="1"/>
    <col min="5" max="5" width="13.28515625" bestFit="1" customWidth="1"/>
  </cols>
  <sheetData>
    <row r="1" spans="1:5" ht="31.5" customHeight="1">
      <c r="A1" s="199" t="s">
        <v>897</v>
      </c>
      <c r="D1" s="199" t="s">
        <v>898</v>
      </c>
    </row>
    <row r="2" spans="1:5" ht="31.5" customHeight="1">
      <c r="A2" s="200" t="s">
        <v>899</v>
      </c>
      <c r="B2" s="201" t="s">
        <v>900</v>
      </c>
      <c r="D2" s="202" t="s">
        <v>901</v>
      </c>
      <c r="E2" s="203">
        <v>1050000</v>
      </c>
    </row>
    <row r="3" spans="1:5">
      <c r="A3" t="s">
        <v>902</v>
      </c>
      <c r="B3" s="5">
        <v>756199</v>
      </c>
    </row>
    <row r="4" spans="1:5">
      <c r="A4" t="s">
        <v>903</v>
      </c>
      <c r="B4" s="5">
        <v>269068</v>
      </c>
    </row>
    <row r="5" spans="1:5">
      <c r="A5" t="s">
        <v>904</v>
      </c>
      <c r="B5" s="5">
        <v>172134</v>
      </c>
    </row>
    <row r="6" spans="1:5">
      <c r="A6" t="s">
        <v>905</v>
      </c>
      <c r="B6" s="5">
        <v>55468</v>
      </c>
    </row>
    <row r="7" spans="1:5">
      <c r="A7" t="s">
        <v>906</v>
      </c>
      <c r="B7" s="5">
        <v>7815</v>
      </c>
    </row>
    <row r="8" spans="1:5">
      <c r="A8" t="s">
        <v>907</v>
      </c>
      <c r="B8" s="5">
        <v>6782</v>
      </c>
    </row>
    <row r="9" spans="1:5">
      <c r="A9" t="s">
        <v>908</v>
      </c>
      <c r="B9" s="5">
        <v>5729</v>
      </c>
    </row>
    <row r="10" spans="1:5">
      <c r="A10" t="s">
        <v>909</v>
      </c>
      <c r="B10" s="5">
        <v>3058</v>
      </c>
    </row>
    <row r="11" spans="1:5">
      <c r="A11" t="s">
        <v>910</v>
      </c>
      <c r="B11" s="5">
        <v>1373</v>
      </c>
    </row>
    <row r="12" spans="1:5">
      <c r="A12" t="s">
        <v>911</v>
      </c>
      <c r="B12" s="5">
        <v>1333</v>
      </c>
    </row>
    <row r="13" spans="1:5">
      <c r="A13" t="s">
        <v>912</v>
      </c>
      <c r="B13" s="5">
        <v>629</v>
      </c>
    </row>
    <row r="14" spans="1:5">
      <c r="A14" t="s">
        <v>913</v>
      </c>
      <c r="B14" s="5">
        <v>607</v>
      </c>
    </row>
    <row r="15" spans="1:5">
      <c r="A15" t="s">
        <v>914</v>
      </c>
      <c r="B15" s="5">
        <v>442</v>
      </c>
    </row>
    <row r="16" spans="1:5">
      <c r="A16" t="s">
        <v>915</v>
      </c>
      <c r="B16" s="5">
        <v>350</v>
      </c>
    </row>
    <row r="17" spans="1:2">
      <c r="A17" t="s">
        <v>916</v>
      </c>
      <c r="B17" s="5">
        <v>336</v>
      </c>
    </row>
    <row r="18" spans="1:2">
      <c r="A18" t="s">
        <v>917</v>
      </c>
      <c r="B18" s="5">
        <v>287</v>
      </c>
    </row>
    <row r="19" spans="1:2">
      <c r="A19" t="s">
        <v>918</v>
      </c>
      <c r="B19" s="5">
        <v>252</v>
      </c>
    </row>
    <row r="20" spans="1:2">
      <c r="A20" t="s">
        <v>919</v>
      </c>
      <c r="B20" s="5">
        <v>220</v>
      </c>
    </row>
    <row r="21" spans="1:2">
      <c r="A21" t="s">
        <v>920</v>
      </c>
      <c r="B21" s="5">
        <v>146</v>
      </c>
    </row>
    <row r="22" spans="1:2">
      <c r="A22" t="s">
        <v>921</v>
      </c>
      <c r="B22" s="5">
        <v>134</v>
      </c>
    </row>
    <row r="23" spans="1:2">
      <c r="A23" t="s">
        <v>922</v>
      </c>
      <c r="B23" s="5">
        <v>132</v>
      </c>
    </row>
    <row r="24" spans="1:2">
      <c r="A24" t="s">
        <v>923</v>
      </c>
      <c r="B24" s="5">
        <v>108</v>
      </c>
    </row>
    <row r="25" spans="1:2">
      <c r="A25" t="s">
        <v>924</v>
      </c>
      <c r="B25" s="5">
        <v>103</v>
      </c>
    </row>
    <row r="26" spans="1:2">
      <c r="A26" t="s">
        <v>925</v>
      </c>
      <c r="B26" s="5">
        <v>99</v>
      </c>
    </row>
    <row r="27" spans="1:2">
      <c r="A27" t="s">
        <v>926</v>
      </c>
      <c r="B27" s="5">
        <v>92</v>
      </c>
    </row>
    <row r="28" spans="1:2">
      <c r="A28" t="s">
        <v>927</v>
      </c>
      <c r="B28" s="5">
        <v>68</v>
      </c>
    </row>
    <row r="29" spans="1:2">
      <c r="A29" t="s">
        <v>928</v>
      </c>
      <c r="B29" s="5">
        <v>49</v>
      </c>
    </row>
    <row r="30" spans="1:2">
      <c r="A30" t="s">
        <v>929</v>
      </c>
      <c r="B30" s="5">
        <v>48</v>
      </c>
    </row>
    <row r="31" spans="1:2">
      <c r="A31" t="s">
        <v>930</v>
      </c>
      <c r="B31" s="5">
        <v>41</v>
      </c>
    </row>
    <row r="32" spans="1:2">
      <c r="A32" t="s">
        <v>931</v>
      </c>
      <c r="B32" s="5">
        <v>40</v>
      </c>
    </row>
    <row r="33" spans="1:2">
      <c r="A33" t="s">
        <v>932</v>
      </c>
      <c r="B33" s="5">
        <v>38</v>
      </c>
    </row>
    <row r="34" spans="1:2">
      <c r="A34" t="s">
        <v>933</v>
      </c>
      <c r="B34" s="5">
        <v>35</v>
      </c>
    </row>
    <row r="35" spans="1:2">
      <c r="A35" t="s">
        <v>934</v>
      </c>
      <c r="B35" s="5">
        <v>35</v>
      </c>
    </row>
    <row r="36" spans="1:2">
      <c r="A36" t="s">
        <v>935</v>
      </c>
      <c r="B36" s="5">
        <v>27</v>
      </c>
    </row>
    <row r="37" spans="1:2">
      <c r="A37" t="s">
        <v>936</v>
      </c>
      <c r="B37" s="5">
        <v>27</v>
      </c>
    </row>
    <row r="38" spans="1:2">
      <c r="A38" t="s">
        <v>937</v>
      </c>
      <c r="B38" s="5">
        <v>25</v>
      </c>
    </row>
    <row r="39" spans="1:2">
      <c r="A39" t="s">
        <v>938</v>
      </c>
      <c r="B39" s="5">
        <v>24</v>
      </c>
    </row>
    <row r="40" spans="1:2">
      <c r="A40" t="s">
        <v>939</v>
      </c>
      <c r="B40" s="5">
        <v>21</v>
      </c>
    </row>
    <row r="41" spans="1:2">
      <c r="A41" t="s">
        <v>940</v>
      </c>
      <c r="B41" s="5">
        <v>20</v>
      </c>
    </row>
    <row r="42" spans="1:2">
      <c r="A42" t="s">
        <v>941</v>
      </c>
      <c r="B42" s="5">
        <v>20</v>
      </c>
    </row>
    <row r="43" spans="1:2">
      <c r="A43" t="s">
        <v>942</v>
      </c>
      <c r="B43" s="5">
        <v>16</v>
      </c>
    </row>
    <row r="44" spans="1:2">
      <c r="A44" t="s">
        <v>943</v>
      </c>
      <c r="B44" s="5">
        <v>15</v>
      </c>
    </row>
    <row r="45" spans="1:2">
      <c r="A45" t="s">
        <v>944</v>
      </c>
      <c r="B45" s="5">
        <v>14</v>
      </c>
    </row>
    <row r="46" spans="1:2">
      <c r="A46" t="s">
        <v>945</v>
      </c>
      <c r="B46" s="5">
        <v>14</v>
      </c>
    </row>
    <row r="47" spans="1:2">
      <c r="A47" t="s">
        <v>946</v>
      </c>
      <c r="B47" s="5">
        <v>13</v>
      </c>
    </row>
    <row r="48" spans="1:2">
      <c r="A48" t="s">
        <v>947</v>
      </c>
      <c r="B48" s="5">
        <v>9</v>
      </c>
    </row>
    <row r="49" spans="1:2">
      <c r="A49" t="s">
        <v>948</v>
      </c>
      <c r="B49" s="5">
        <v>7</v>
      </c>
    </row>
    <row r="50" spans="1:2">
      <c r="A50" t="s">
        <v>949</v>
      </c>
      <c r="B50" s="5">
        <v>7</v>
      </c>
    </row>
    <row r="51" spans="1:2">
      <c r="A51" t="s">
        <v>950</v>
      </c>
      <c r="B51" s="5">
        <v>6</v>
      </c>
    </row>
    <row r="52" spans="1:2">
      <c r="A52" t="s">
        <v>951</v>
      </c>
      <c r="B52" s="5">
        <v>5</v>
      </c>
    </row>
    <row r="53" spans="1:2">
      <c r="A53" t="s">
        <v>952</v>
      </c>
      <c r="B53" s="5">
        <v>5</v>
      </c>
    </row>
    <row r="54" spans="1:2">
      <c r="A54" t="s">
        <v>953</v>
      </c>
      <c r="B54" s="5">
        <v>5</v>
      </c>
    </row>
    <row r="55" spans="1:2">
      <c r="A55" t="s">
        <v>954</v>
      </c>
      <c r="B55" s="5">
        <v>3</v>
      </c>
    </row>
    <row r="56" spans="1:2">
      <c r="A56" t="s">
        <v>955</v>
      </c>
      <c r="B56" s="5">
        <v>2</v>
      </c>
    </row>
    <row r="57" spans="1:2">
      <c r="A57" t="s">
        <v>956</v>
      </c>
      <c r="B57" s="5">
        <v>2</v>
      </c>
    </row>
    <row r="58" spans="1:2">
      <c r="A58" t="s">
        <v>957</v>
      </c>
      <c r="B58" s="5">
        <v>2</v>
      </c>
    </row>
    <row r="59" spans="1:2">
      <c r="A59" t="s">
        <v>958</v>
      </c>
      <c r="B59" s="5">
        <v>2</v>
      </c>
    </row>
    <row r="60" spans="1:2">
      <c r="A60" t="s">
        <v>959</v>
      </c>
      <c r="B60" s="5">
        <v>2</v>
      </c>
    </row>
    <row r="61" spans="1:2">
      <c r="A61" t="s">
        <v>960</v>
      </c>
      <c r="B61" s="5">
        <v>2</v>
      </c>
    </row>
    <row r="62" spans="1:2">
      <c r="A62" t="s">
        <v>961</v>
      </c>
      <c r="B62" s="5">
        <v>2</v>
      </c>
    </row>
    <row r="63" spans="1:2">
      <c r="A63" t="s">
        <v>962</v>
      </c>
      <c r="B63" s="5">
        <v>2</v>
      </c>
    </row>
    <row r="64" spans="1:2">
      <c r="A64" t="s">
        <v>963</v>
      </c>
      <c r="B64" s="5">
        <v>2</v>
      </c>
    </row>
    <row r="65" spans="1:2">
      <c r="A65" t="s">
        <v>964</v>
      </c>
      <c r="B65" s="5">
        <v>2</v>
      </c>
    </row>
    <row r="66" spans="1:2">
      <c r="A66" t="s">
        <v>965</v>
      </c>
      <c r="B66" s="5">
        <v>1</v>
      </c>
    </row>
    <row r="67" spans="1:2">
      <c r="A67" t="s">
        <v>966</v>
      </c>
      <c r="B67" s="5">
        <v>1</v>
      </c>
    </row>
    <row r="68" spans="1:2">
      <c r="A68" t="s">
        <v>967</v>
      </c>
      <c r="B68" s="5">
        <v>1</v>
      </c>
    </row>
    <row r="69" spans="1:2">
      <c r="A69" t="s">
        <v>968</v>
      </c>
      <c r="B69" s="5">
        <v>1</v>
      </c>
    </row>
    <row r="70" spans="1:2">
      <c r="A70" t="s">
        <v>969</v>
      </c>
      <c r="B70" s="5">
        <v>1</v>
      </c>
    </row>
    <row r="71" spans="1:2">
      <c r="A71" t="s">
        <v>970</v>
      </c>
      <c r="B71" s="5">
        <v>1</v>
      </c>
    </row>
    <row r="72" spans="1:2">
      <c r="A72" t="s">
        <v>971</v>
      </c>
      <c r="B72" s="5">
        <v>1</v>
      </c>
    </row>
    <row r="73" spans="1:2">
      <c r="A73" t="s">
        <v>972</v>
      </c>
      <c r="B73" s="5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9"/>
  <dimension ref="A1:C38"/>
  <sheetViews>
    <sheetView workbookViewId="0">
      <pane ySplit="1" topLeftCell="A29" activePane="bottomLeft" state="frozen"/>
      <selection pane="bottomLeft" activeCell="B42" sqref="B42"/>
    </sheetView>
  </sheetViews>
  <sheetFormatPr defaultColWidth="9.140625" defaultRowHeight="18.75"/>
  <cols>
    <col min="1" max="1" width="32.140625" style="104" bestFit="1" customWidth="1"/>
    <col min="2" max="2" width="90" style="104" bestFit="1" customWidth="1"/>
    <col min="3" max="16384" width="9.140625" style="104"/>
  </cols>
  <sheetData>
    <row r="1" spans="1:2" ht="62.25" customHeight="1">
      <c r="A1" s="273" t="s">
        <v>686</v>
      </c>
      <c r="B1" s="274"/>
    </row>
    <row r="2" spans="1:2" ht="24" customHeight="1">
      <c r="A2" s="111"/>
      <c r="B2" s="112"/>
    </row>
    <row r="3" spans="1:2">
      <c r="A3" s="113" t="s">
        <v>657</v>
      </c>
      <c r="B3" s="112" t="s">
        <v>673</v>
      </c>
    </row>
    <row r="4" spans="1:2">
      <c r="A4" s="113"/>
      <c r="B4" s="112"/>
    </row>
    <row r="5" spans="1:2">
      <c r="A5" s="113" t="s">
        <v>658</v>
      </c>
      <c r="B5" s="112" t="s">
        <v>674</v>
      </c>
    </row>
    <row r="6" spans="1:2">
      <c r="A6" s="113"/>
      <c r="B6" s="112"/>
    </row>
    <row r="7" spans="1:2">
      <c r="A7" s="113" t="s">
        <v>659</v>
      </c>
      <c r="B7" s="112" t="s">
        <v>675</v>
      </c>
    </row>
    <row r="8" spans="1:2">
      <c r="A8" s="111"/>
      <c r="B8" s="112"/>
    </row>
    <row r="9" spans="1:2">
      <c r="A9" s="114" t="s">
        <v>660</v>
      </c>
      <c r="B9" s="112" t="s">
        <v>676</v>
      </c>
    </row>
    <row r="10" spans="1:2">
      <c r="A10" s="114"/>
      <c r="B10" s="112"/>
    </row>
    <row r="11" spans="1:2">
      <c r="A11" s="114" t="s">
        <v>661</v>
      </c>
      <c r="B11" s="112" t="s">
        <v>677</v>
      </c>
    </row>
    <row r="12" spans="1:2">
      <c r="A12" s="114"/>
      <c r="B12" s="112"/>
    </row>
    <row r="13" spans="1:2">
      <c r="A13" s="114" t="s">
        <v>662</v>
      </c>
      <c r="B13" s="112" t="s">
        <v>678</v>
      </c>
    </row>
    <row r="14" spans="1:2">
      <c r="A14" s="114"/>
      <c r="B14" s="112"/>
    </row>
    <row r="15" spans="1:2">
      <c r="A15" s="114" t="s">
        <v>663</v>
      </c>
      <c r="B15" s="112"/>
    </row>
    <row r="16" spans="1:2">
      <c r="A16" s="111"/>
      <c r="B16" s="112"/>
    </row>
    <row r="17" spans="1:2">
      <c r="A17" s="115" t="s">
        <v>641</v>
      </c>
      <c r="B17" s="112" t="s">
        <v>679</v>
      </c>
    </row>
    <row r="18" spans="1:2">
      <c r="A18" s="115"/>
      <c r="B18" s="112"/>
    </row>
    <row r="19" spans="1:2">
      <c r="A19" s="115" t="s">
        <v>664</v>
      </c>
      <c r="B19" s="112" t="s">
        <v>664</v>
      </c>
    </row>
    <row r="20" spans="1:2">
      <c r="A20" s="115"/>
      <c r="B20" s="112"/>
    </row>
    <row r="21" spans="1:2">
      <c r="A21" s="115" t="s">
        <v>665</v>
      </c>
      <c r="B21" s="112" t="s">
        <v>680</v>
      </c>
    </row>
    <row r="22" spans="1:2">
      <c r="A22" s="116"/>
      <c r="B22" s="112"/>
    </row>
    <row r="23" spans="1:2">
      <c r="A23" s="117" t="s">
        <v>49</v>
      </c>
      <c r="B23" s="112" t="s">
        <v>681</v>
      </c>
    </row>
    <row r="24" spans="1:2">
      <c r="A24" s="117" t="s">
        <v>666</v>
      </c>
      <c r="B24" s="112"/>
    </row>
    <row r="25" spans="1:2">
      <c r="A25" s="117"/>
      <c r="B25" s="112"/>
    </row>
    <row r="26" spans="1:2">
      <c r="A26" s="117" t="s">
        <v>667</v>
      </c>
      <c r="B26" s="112" t="s">
        <v>682</v>
      </c>
    </row>
    <row r="27" spans="1:2">
      <c r="A27" s="117" t="s">
        <v>668</v>
      </c>
      <c r="B27" s="112" t="s">
        <v>683</v>
      </c>
    </row>
    <row r="28" spans="1:2">
      <c r="A28" s="117" t="s">
        <v>669</v>
      </c>
      <c r="B28" s="112" t="s">
        <v>684</v>
      </c>
    </row>
    <row r="29" spans="1:2">
      <c r="A29" s="117" t="s">
        <v>670</v>
      </c>
      <c r="B29" s="112" t="s">
        <v>684</v>
      </c>
    </row>
    <row r="30" spans="1:2">
      <c r="A30" s="117" t="s">
        <v>671</v>
      </c>
      <c r="B30" s="112" t="s">
        <v>684</v>
      </c>
    </row>
    <row r="31" spans="1:2">
      <c r="A31" s="117" t="s">
        <v>672</v>
      </c>
      <c r="B31" s="112" t="s">
        <v>684</v>
      </c>
    </row>
    <row r="32" spans="1:2">
      <c r="A32" s="116"/>
      <c r="B32" s="112"/>
    </row>
    <row r="33" spans="1:3">
      <c r="A33" s="105" t="s">
        <v>685</v>
      </c>
      <c r="B33" s="99" t="s">
        <v>648</v>
      </c>
      <c r="C33" s="108" t="s">
        <v>649</v>
      </c>
    </row>
    <row r="34" spans="1:3">
      <c r="A34" s="106" t="s">
        <v>653</v>
      </c>
      <c r="B34" s="84" t="s">
        <v>655</v>
      </c>
      <c r="C34" s="109" t="s">
        <v>655</v>
      </c>
    </row>
    <row r="35" spans="1:3">
      <c r="A35" s="107"/>
      <c r="B35" s="86" t="s">
        <v>654</v>
      </c>
      <c r="C35" s="110" t="s">
        <v>654</v>
      </c>
    </row>
    <row r="36" spans="1:3">
      <c r="A36" s="106" t="s">
        <v>882</v>
      </c>
      <c r="B36" s="84" t="s">
        <v>655</v>
      </c>
    </row>
    <row r="37" spans="1:3">
      <c r="A37" s="107"/>
      <c r="B37" s="86" t="s">
        <v>654</v>
      </c>
    </row>
    <row r="38" spans="1:3">
      <c r="B38" s="146" t="s">
        <v>884</v>
      </c>
    </row>
  </sheetData>
  <mergeCells count="1">
    <mergeCell ref="A1:B1"/>
  </mergeCells>
  <hyperlinks>
    <hyperlink ref="B38" r:id="rId1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10"/>
  <dimension ref="A1:AE244"/>
  <sheetViews>
    <sheetView zoomScaleNormal="100" workbookViewId="0">
      <pane ySplit="1" topLeftCell="A17" activePane="bottomLeft" state="frozen"/>
      <selection pane="bottomLeft" activeCell="I17" sqref="I17"/>
    </sheetView>
  </sheetViews>
  <sheetFormatPr defaultColWidth="8.7109375" defaultRowHeight="15"/>
  <cols>
    <col min="1" max="1" width="50" style="118" customWidth="1"/>
    <col min="2" max="4" width="15.28515625" style="118" customWidth="1"/>
    <col min="5" max="6" width="19.5703125" style="118" customWidth="1"/>
    <col min="7" max="7" width="23.85546875" style="118" customWidth="1"/>
    <col min="8" max="8" width="2.42578125" style="118" customWidth="1"/>
    <col min="9" max="9" width="9.42578125" style="118" customWidth="1"/>
    <col min="10" max="17" width="2.42578125" style="119" customWidth="1"/>
    <col min="18" max="18" width="13.5703125" style="119" customWidth="1"/>
    <col min="19" max="19" width="26.28515625" style="119" customWidth="1"/>
    <col min="20" max="31" width="9.140625" style="119" customWidth="1"/>
    <col min="32" max="16384" width="8.7109375" style="118"/>
  </cols>
  <sheetData>
    <row r="1" spans="1:23" ht="77.25" customHeight="1" thickBot="1">
      <c r="A1" s="138" t="s">
        <v>241</v>
      </c>
      <c r="B1" s="142">
        <v>2015</v>
      </c>
      <c r="C1" s="141">
        <v>2016</v>
      </c>
      <c r="D1" s="140">
        <v>2017</v>
      </c>
      <c r="E1" s="139">
        <v>2018</v>
      </c>
      <c r="F1" s="139">
        <v>2019</v>
      </c>
      <c r="G1" s="138" t="s">
        <v>874</v>
      </c>
      <c r="R1" s="119" t="s">
        <v>241</v>
      </c>
      <c r="S1" s="119" t="s">
        <v>140</v>
      </c>
      <c r="T1" s="119" t="s">
        <v>141</v>
      </c>
      <c r="U1" s="119" t="s">
        <v>142</v>
      </c>
      <c r="V1" s="119" t="s">
        <v>143</v>
      </c>
      <c r="W1" s="119" t="s">
        <v>867</v>
      </c>
    </row>
    <row r="2" spans="1:23" ht="40.5" customHeight="1" thickTop="1" thickBot="1">
      <c r="A2" s="137" t="str">
        <f>"Codice Fiscale Azienda " &amp;T2</f>
        <v>Codice Fiscale Azienda 06311941212</v>
      </c>
      <c r="B2" s="136"/>
      <c r="C2" s="136"/>
      <c r="D2" s="136"/>
      <c r="E2" s="136"/>
      <c r="F2" s="136"/>
      <c r="G2" s="136"/>
      <c r="R2" s="119" t="s">
        <v>639</v>
      </c>
      <c r="S2" s="119" t="s">
        <v>873</v>
      </c>
      <c r="T2" s="119" t="s">
        <v>873</v>
      </c>
      <c r="V2" s="119" t="s">
        <v>873</v>
      </c>
      <c r="W2" s="119" t="s">
        <v>873</v>
      </c>
    </row>
    <row r="3" spans="1:23" ht="26.25" customHeight="1" thickTop="1">
      <c r="A3" s="135" t="str">
        <f t="shared" ref="A3:F3" si="0">R3</f>
        <v>DT_CHIUSURA</v>
      </c>
      <c r="B3" s="134" t="str">
        <f t="shared" si="0"/>
        <v>31/12/2015</v>
      </c>
      <c r="C3" s="134" t="str">
        <f t="shared" si="0"/>
        <v>31/12/2016</v>
      </c>
      <c r="D3" s="134">
        <f t="shared" si="0"/>
        <v>0</v>
      </c>
      <c r="E3" s="134" t="str">
        <f t="shared" si="0"/>
        <v>31/12/2018</v>
      </c>
      <c r="F3" s="134" t="str">
        <f t="shared" si="0"/>
        <v>31/12/2019</v>
      </c>
      <c r="G3" s="133"/>
      <c r="R3" s="119" t="s">
        <v>872</v>
      </c>
      <c r="S3" s="119" t="s">
        <v>871</v>
      </c>
      <c r="T3" s="119" t="s">
        <v>870</v>
      </c>
      <c r="V3" s="119" t="s">
        <v>869</v>
      </c>
      <c r="W3" s="119" t="s">
        <v>868</v>
      </c>
    </row>
    <row r="4" spans="1:23" hidden="1">
      <c r="A4" s="132" t="str">
        <f t="shared" ref="A4:F4" si="1">S4</f>
        <v>2015</v>
      </c>
      <c r="B4" s="131" t="str">
        <f t="shared" si="1"/>
        <v>2016</v>
      </c>
      <c r="C4" s="131">
        <f t="shared" si="1"/>
        <v>0</v>
      </c>
      <c r="D4" s="131" t="str">
        <f t="shared" si="1"/>
        <v>2018</v>
      </c>
      <c r="E4" s="131" t="str">
        <f t="shared" si="1"/>
        <v>2019</v>
      </c>
      <c r="F4" s="131">
        <f t="shared" si="1"/>
        <v>0</v>
      </c>
      <c r="G4" s="130"/>
      <c r="R4" s="119" t="s">
        <v>245</v>
      </c>
      <c r="S4" s="119" t="s">
        <v>140</v>
      </c>
      <c r="T4" s="119" t="s">
        <v>141</v>
      </c>
      <c r="V4" s="119" t="s">
        <v>143</v>
      </c>
      <c r="W4" s="119" t="s">
        <v>867</v>
      </c>
    </row>
    <row r="5" spans="1:23" ht="26.25" customHeight="1">
      <c r="A5" s="132" t="str">
        <f t="shared" ref="A5:F6" si="2">R5</f>
        <v>COMPARTO</v>
      </c>
      <c r="B5" s="131" t="str">
        <f t="shared" si="2"/>
        <v>IC</v>
      </c>
      <c r="C5" s="131" t="str">
        <f t="shared" si="2"/>
        <v>IC</v>
      </c>
      <c r="D5" s="131">
        <f t="shared" si="2"/>
        <v>0</v>
      </c>
      <c r="E5" s="131" t="str">
        <f t="shared" si="2"/>
        <v>IC</v>
      </c>
      <c r="F5" s="131" t="str">
        <f t="shared" si="2"/>
        <v>IC</v>
      </c>
      <c r="G5" s="130"/>
      <c r="R5" s="119" t="s">
        <v>246</v>
      </c>
      <c r="S5" s="119" t="s">
        <v>247</v>
      </c>
      <c r="T5" s="119" t="s">
        <v>247</v>
      </c>
      <c r="V5" s="119" t="s">
        <v>247</v>
      </c>
      <c r="W5" s="119" t="s">
        <v>247</v>
      </c>
    </row>
    <row r="6" spans="1:23" ht="26.25" customHeight="1" thickBot="1">
      <c r="A6" s="129" t="str">
        <f t="shared" si="2"/>
        <v>TIPO_BILANCIO</v>
      </c>
      <c r="B6" s="128" t="str">
        <f t="shared" si="2"/>
        <v>E</v>
      </c>
      <c r="C6" s="128" t="str">
        <f t="shared" si="2"/>
        <v>E</v>
      </c>
      <c r="D6" s="128">
        <f t="shared" si="2"/>
        <v>0</v>
      </c>
      <c r="E6" s="128" t="str">
        <f t="shared" si="2"/>
        <v>E</v>
      </c>
      <c r="F6" s="128" t="str">
        <f t="shared" si="2"/>
        <v>E</v>
      </c>
      <c r="G6" s="127"/>
      <c r="R6" s="119" t="s">
        <v>248</v>
      </c>
      <c r="S6" s="119" t="s">
        <v>249</v>
      </c>
      <c r="T6" s="119" t="s">
        <v>249</v>
      </c>
      <c r="V6" s="119" t="s">
        <v>249</v>
      </c>
      <c r="W6" s="119" t="s">
        <v>249</v>
      </c>
    </row>
    <row r="7" spans="1:23" ht="33" customHeight="1" thickTop="1">
      <c r="A7" s="275" t="str">
        <f>A8</f>
        <v>A. CREDITI VERSO SOCI</v>
      </c>
      <c r="B7" s="276"/>
      <c r="C7" s="276"/>
      <c r="D7" s="276"/>
      <c r="E7" s="276"/>
      <c r="F7" s="276"/>
      <c r="G7" s="276"/>
      <c r="R7" s="119" t="s">
        <v>250</v>
      </c>
      <c r="S7" s="119" t="s">
        <v>687</v>
      </c>
      <c r="T7" s="119" t="s">
        <v>687</v>
      </c>
      <c r="V7" s="119" t="s">
        <v>687</v>
      </c>
      <c r="W7" s="119" t="s">
        <v>687</v>
      </c>
    </row>
    <row r="8" spans="1:23">
      <c r="A8" s="120" t="str">
        <f>R7</f>
        <v>A. CREDITI VERSO SOCI</v>
      </c>
      <c r="B8" s="123">
        <f t="shared" ref="B8:F9" si="3">1*S8</f>
        <v>0</v>
      </c>
      <c r="C8" s="123">
        <f t="shared" si="3"/>
        <v>0</v>
      </c>
      <c r="D8" s="123">
        <f t="shared" si="3"/>
        <v>0</v>
      </c>
      <c r="E8" s="123">
        <f t="shared" si="3"/>
        <v>0</v>
      </c>
      <c r="F8" s="123">
        <f t="shared" si="3"/>
        <v>0</v>
      </c>
      <c r="G8" s="122" t="str">
        <f>IF( 1*F8&lt;&gt;0,E8/F8-1,"")</f>
        <v/>
      </c>
      <c r="R8" s="119" t="s">
        <v>252</v>
      </c>
      <c r="S8" s="119" t="s">
        <v>687</v>
      </c>
      <c r="T8" s="119" t="s">
        <v>687</v>
      </c>
      <c r="V8" s="119" t="s">
        <v>687</v>
      </c>
      <c r="W8" s="119" t="s">
        <v>687</v>
      </c>
    </row>
    <row r="9" spans="1:23" ht="15.75" thickBot="1">
      <c r="A9" s="120" t="str">
        <f>R8</f>
        <v>Parte richiamata</v>
      </c>
      <c r="B9" s="126">
        <f t="shared" si="3"/>
        <v>103215</v>
      </c>
      <c r="C9" s="126">
        <f t="shared" si="3"/>
        <v>87196</v>
      </c>
      <c r="D9" s="126">
        <f t="shared" si="3"/>
        <v>0</v>
      </c>
      <c r="E9" s="126">
        <f t="shared" si="3"/>
        <v>121700</v>
      </c>
      <c r="F9" s="126">
        <f t="shared" si="3"/>
        <v>178029</v>
      </c>
      <c r="G9" s="122">
        <f>IF( 1*F9&lt;&gt;0,E9/F9-1,"")</f>
        <v>-0.31640350729375555</v>
      </c>
      <c r="R9" s="119" t="s">
        <v>253</v>
      </c>
      <c r="S9" s="119" t="s">
        <v>866</v>
      </c>
      <c r="T9" s="119" t="s">
        <v>865</v>
      </c>
      <c r="V9" s="119" t="s">
        <v>864</v>
      </c>
      <c r="W9" s="119" t="s">
        <v>863</v>
      </c>
    </row>
    <row r="10" spans="1:23" ht="36" customHeight="1" thickTop="1">
      <c r="A10" s="275" t="str">
        <f>A11</f>
        <v>B. IMMOBILIZZAZIONI</v>
      </c>
      <c r="B10" s="276"/>
      <c r="C10" s="276"/>
      <c r="D10" s="276"/>
      <c r="E10" s="276"/>
      <c r="F10" s="276"/>
      <c r="G10" s="276"/>
      <c r="R10" s="119" t="s">
        <v>257</v>
      </c>
      <c r="S10" s="119" t="s">
        <v>862</v>
      </c>
      <c r="T10" s="119" t="s">
        <v>860</v>
      </c>
      <c r="V10" s="119" t="s">
        <v>733</v>
      </c>
      <c r="W10" s="119" t="s">
        <v>687</v>
      </c>
    </row>
    <row r="11" spans="1:23">
      <c r="A11" s="120" t="str">
        <f t="shared" ref="A11:A48" si="4">R9</f>
        <v>B. IMMOBILIZZAZIONI</v>
      </c>
      <c r="B11" s="123">
        <f t="shared" ref="B11:B48" si="5">S9*1</f>
        <v>103215</v>
      </c>
      <c r="C11" s="123">
        <f t="shared" ref="C11:C48" si="6">T9*1</f>
        <v>87196</v>
      </c>
      <c r="D11" s="123">
        <f t="shared" ref="D11:D48" si="7">U9*1</f>
        <v>0</v>
      </c>
      <c r="E11" s="123">
        <f t="shared" ref="E11:E48" si="8">V9*1</f>
        <v>121700</v>
      </c>
      <c r="F11" s="123">
        <f t="shared" ref="F11:F48" si="9">W9*1</f>
        <v>178029</v>
      </c>
      <c r="G11" s="122">
        <f t="shared" ref="G11:G48" si="10">IF( 1*F11&lt;&gt;0,E11/F11-1,"")</f>
        <v>-0.31640350729375555</v>
      </c>
      <c r="R11" s="119" t="s">
        <v>261</v>
      </c>
      <c r="S11" s="119" t="s">
        <v>687</v>
      </c>
      <c r="T11" s="119" t="s">
        <v>687</v>
      </c>
      <c r="V11" s="119" t="s">
        <v>687</v>
      </c>
      <c r="W11" s="119" t="s">
        <v>687</v>
      </c>
    </row>
    <row r="12" spans="1:23">
      <c r="A12" s="120" t="str">
        <f t="shared" si="4"/>
        <v>B.I. IMMATERIALI</v>
      </c>
      <c r="B12" s="123">
        <f t="shared" si="5"/>
        <v>1160</v>
      </c>
      <c r="C12" s="123">
        <f t="shared" si="6"/>
        <v>557</v>
      </c>
      <c r="D12" s="123">
        <f t="shared" si="7"/>
        <v>0</v>
      </c>
      <c r="E12" s="123">
        <f t="shared" si="8"/>
        <v>110</v>
      </c>
      <c r="F12" s="123">
        <f t="shared" si="9"/>
        <v>0</v>
      </c>
      <c r="G12" s="122" t="str">
        <f t="shared" si="10"/>
        <v/>
      </c>
      <c r="R12" s="119" t="s">
        <v>262</v>
      </c>
      <c r="S12" s="119" t="s">
        <v>687</v>
      </c>
      <c r="T12" s="119" t="s">
        <v>687</v>
      </c>
      <c r="V12" s="119" t="s">
        <v>687</v>
      </c>
      <c r="W12" s="119" t="s">
        <v>687</v>
      </c>
    </row>
    <row r="13" spans="1:23">
      <c r="A13" s="120" t="str">
        <f t="shared" si="4"/>
        <v>B.I.1. Impianti /ampliamento</v>
      </c>
      <c r="B13" s="123">
        <f t="shared" si="5"/>
        <v>0</v>
      </c>
      <c r="C13" s="123">
        <f t="shared" si="6"/>
        <v>0</v>
      </c>
      <c r="D13" s="123">
        <f t="shared" si="7"/>
        <v>0</v>
      </c>
      <c r="E13" s="123">
        <f t="shared" si="8"/>
        <v>0</v>
      </c>
      <c r="F13" s="123">
        <f t="shared" si="9"/>
        <v>0</v>
      </c>
      <c r="G13" s="122" t="str">
        <f t="shared" si="10"/>
        <v/>
      </c>
      <c r="R13" s="119" t="s">
        <v>263</v>
      </c>
      <c r="S13" s="119" t="s">
        <v>861</v>
      </c>
      <c r="T13" s="119" t="s">
        <v>860</v>
      </c>
      <c r="V13" s="119" t="s">
        <v>733</v>
      </c>
      <c r="W13" s="119" t="s">
        <v>687</v>
      </c>
    </row>
    <row r="14" spans="1:23">
      <c r="A14" s="120" t="str">
        <f t="shared" si="4"/>
        <v>B.I.2. Ricerca e sviluppo</v>
      </c>
      <c r="B14" s="123">
        <f t="shared" si="5"/>
        <v>0</v>
      </c>
      <c r="C14" s="123">
        <f t="shared" si="6"/>
        <v>0</v>
      </c>
      <c r="D14" s="123">
        <f t="shared" si="7"/>
        <v>0</v>
      </c>
      <c r="E14" s="123">
        <f t="shared" si="8"/>
        <v>0</v>
      </c>
      <c r="F14" s="123">
        <f t="shared" si="9"/>
        <v>0</v>
      </c>
      <c r="G14" s="122" t="str">
        <f t="shared" si="10"/>
        <v/>
      </c>
      <c r="R14" s="119" t="s">
        <v>264</v>
      </c>
      <c r="S14" s="119" t="s">
        <v>687</v>
      </c>
      <c r="T14" s="119" t="s">
        <v>687</v>
      </c>
      <c r="V14" s="119" t="s">
        <v>687</v>
      </c>
      <c r="W14" s="119" t="s">
        <v>687</v>
      </c>
    </row>
    <row r="15" spans="1:23">
      <c r="A15" s="120" t="str">
        <f t="shared" si="4"/>
        <v>B.I.3. Brevetti</v>
      </c>
      <c r="B15" s="123">
        <f t="shared" si="5"/>
        <v>780</v>
      </c>
      <c r="C15" s="123">
        <f t="shared" si="6"/>
        <v>557</v>
      </c>
      <c r="D15" s="123">
        <f t="shared" si="7"/>
        <v>0</v>
      </c>
      <c r="E15" s="123">
        <f t="shared" si="8"/>
        <v>110</v>
      </c>
      <c r="F15" s="123">
        <f t="shared" si="9"/>
        <v>0</v>
      </c>
      <c r="G15" s="122" t="str">
        <f t="shared" si="10"/>
        <v/>
      </c>
      <c r="R15" s="119" t="s">
        <v>265</v>
      </c>
      <c r="S15" s="119" t="s">
        <v>687</v>
      </c>
      <c r="T15" s="119" t="s">
        <v>687</v>
      </c>
      <c r="V15" s="119" t="s">
        <v>687</v>
      </c>
      <c r="W15" s="119" t="s">
        <v>687</v>
      </c>
    </row>
    <row r="16" spans="1:23">
      <c r="A16" s="120" t="str">
        <f t="shared" si="4"/>
        <v>B.I.4. Concessioni / licenze</v>
      </c>
      <c r="B16" s="123">
        <f t="shared" si="5"/>
        <v>0</v>
      </c>
      <c r="C16" s="123">
        <f t="shared" si="6"/>
        <v>0</v>
      </c>
      <c r="D16" s="123">
        <f t="shared" si="7"/>
        <v>0</v>
      </c>
      <c r="E16" s="123">
        <f t="shared" si="8"/>
        <v>0</v>
      </c>
      <c r="F16" s="123">
        <f t="shared" si="9"/>
        <v>0</v>
      </c>
      <c r="G16" s="122" t="str">
        <f t="shared" si="10"/>
        <v/>
      </c>
      <c r="R16" s="119" t="s">
        <v>266</v>
      </c>
      <c r="S16" s="119" t="s">
        <v>687</v>
      </c>
      <c r="T16" s="119" t="s">
        <v>687</v>
      </c>
      <c r="V16" s="119" t="s">
        <v>687</v>
      </c>
      <c r="W16" s="119" t="s">
        <v>687</v>
      </c>
    </row>
    <row r="17" spans="1:23">
      <c r="A17" s="120" t="str">
        <f t="shared" si="4"/>
        <v>B.I.5. Avviamento / Differenza di consolidamento</v>
      </c>
      <c r="B17" s="123">
        <f t="shared" si="5"/>
        <v>0</v>
      </c>
      <c r="C17" s="123">
        <f t="shared" si="6"/>
        <v>0</v>
      </c>
      <c r="D17" s="123">
        <f t="shared" si="7"/>
        <v>0</v>
      </c>
      <c r="E17" s="123">
        <f t="shared" si="8"/>
        <v>0</v>
      </c>
      <c r="F17" s="123">
        <f t="shared" si="9"/>
        <v>0</v>
      </c>
      <c r="G17" s="122" t="str">
        <f t="shared" si="10"/>
        <v/>
      </c>
      <c r="R17" s="119" t="s">
        <v>268</v>
      </c>
      <c r="S17" s="119" t="s">
        <v>687</v>
      </c>
      <c r="T17" s="119" t="s">
        <v>687</v>
      </c>
      <c r="V17" s="119" t="s">
        <v>687</v>
      </c>
      <c r="W17" s="119" t="s">
        <v>687</v>
      </c>
    </row>
    <row r="18" spans="1:23">
      <c r="A18" s="120" t="str">
        <f t="shared" si="4"/>
        <v>di cui: Avviamento</v>
      </c>
      <c r="B18" s="123">
        <f t="shared" si="5"/>
        <v>0</v>
      </c>
      <c r="C18" s="123">
        <f t="shared" si="6"/>
        <v>0</v>
      </c>
      <c r="D18" s="123">
        <f t="shared" si="7"/>
        <v>0</v>
      </c>
      <c r="E18" s="123">
        <f t="shared" si="8"/>
        <v>0</v>
      </c>
      <c r="F18" s="123">
        <f t="shared" si="9"/>
        <v>0</v>
      </c>
      <c r="G18" s="122" t="str">
        <f t="shared" si="10"/>
        <v/>
      </c>
      <c r="R18" s="119" t="s">
        <v>269</v>
      </c>
      <c r="S18" s="119" t="s">
        <v>859</v>
      </c>
      <c r="T18" s="119" t="s">
        <v>687</v>
      </c>
      <c r="V18" s="119" t="s">
        <v>687</v>
      </c>
      <c r="W18" s="119" t="s">
        <v>687</v>
      </c>
    </row>
    <row r="19" spans="1:23">
      <c r="A19" s="120" t="str">
        <f t="shared" si="4"/>
        <v>B.I.6. Immobilizzazioni in corso e acconti</v>
      </c>
      <c r="B19" s="123">
        <f t="shared" si="5"/>
        <v>0</v>
      </c>
      <c r="C19" s="123">
        <f t="shared" si="6"/>
        <v>0</v>
      </c>
      <c r="D19" s="123">
        <f t="shared" si="7"/>
        <v>0</v>
      </c>
      <c r="E19" s="123">
        <f t="shared" si="8"/>
        <v>0</v>
      </c>
      <c r="F19" s="123">
        <f t="shared" si="9"/>
        <v>0</v>
      </c>
      <c r="G19" s="122" t="str">
        <f t="shared" si="10"/>
        <v/>
      </c>
      <c r="R19" s="119" t="s">
        <v>270</v>
      </c>
      <c r="S19" s="119" t="s">
        <v>858</v>
      </c>
      <c r="T19" s="119" t="s">
        <v>857</v>
      </c>
      <c r="V19" s="119" t="s">
        <v>856</v>
      </c>
      <c r="W19" s="119" t="s">
        <v>855</v>
      </c>
    </row>
    <row r="20" spans="1:23">
      <c r="A20" s="120" t="str">
        <f t="shared" si="4"/>
        <v>B.I.7. Altre</v>
      </c>
      <c r="B20" s="123">
        <f t="shared" si="5"/>
        <v>380</v>
      </c>
      <c r="C20" s="123">
        <f t="shared" si="6"/>
        <v>0</v>
      </c>
      <c r="D20" s="123">
        <f t="shared" si="7"/>
        <v>0</v>
      </c>
      <c r="E20" s="123">
        <f t="shared" si="8"/>
        <v>0</v>
      </c>
      <c r="F20" s="123">
        <f t="shared" si="9"/>
        <v>0</v>
      </c>
      <c r="G20" s="122" t="str">
        <f t="shared" si="10"/>
        <v/>
      </c>
      <c r="R20" s="119" t="s">
        <v>274</v>
      </c>
      <c r="S20" s="119" t="s">
        <v>854</v>
      </c>
      <c r="T20" s="119" t="s">
        <v>853</v>
      </c>
      <c r="V20" s="119" t="s">
        <v>852</v>
      </c>
      <c r="W20" s="119" t="s">
        <v>851</v>
      </c>
    </row>
    <row r="21" spans="1:23">
      <c r="A21" s="120" t="str">
        <f t="shared" si="4"/>
        <v>Fondo ammortamento</v>
      </c>
      <c r="B21" s="123">
        <f t="shared" si="5"/>
        <v>6058</v>
      </c>
      <c r="C21" s="123">
        <f t="shared" si="6"/>
        <v>6661</v>
      </c>
      <c r="D21" s="123">
        <f t="shared" si="7"/>
        <v>0</v>
      </c>
      <c r="E21" s="123">
        <f t="shared" si="8"/>
        <v>7108</v>
      </c>
      <c r="F21" s="123">
        <f t="shared" si="9"/>
        <v>7218</v>
      </c>
      <c r="G21" s="122">
        <f t="shared" si="10"/>
        <v>-1.5239678581324467E-2</v>
      </c>
      <c r="R21" s="119" t="s">
        <v>278</v>
      </c>
      <c r="V21" s="119" t="s">
        <v>687</v>
      </c>
      <c r="W21" s="119" t="s">
        <v>687</v>
      </c>
    </row>
    <row r="22" spans="1:23">
      <c r="A22" s="120" t="str">
        <f t="shared" si="4"/>
        <v>B.II. MATERIALI</v>
      </c>
      <c r="B22" s="123">
        <f t="shared" si="5"/>
        <v>102055</v>
      </c>
      <c r="C22" s="123">
        <f t="shared" si="6"/>
        <v>86630</v>
      </c>
      <c r="D22" s="123">
        <f t="shared" si="7"/>
        <v>0</v>
      </c>
      <c r="E22" s="123">
        <f t="shared" si="8"/>
        <v>121581</v>
      </c>
      <c r="F22" s="123">
        <f t="shared" si="9"/>
        <v>178020</v>
      </c>
      <c r="G22" s="122">
        <f t="shared" si="10"/>
        <v>-0.31703741152679477</v>
      </c>
      <c r="R22" s="119" t="s">
        <v>279</v>
      </c>
      <c r="S22" s="119" t="s">
        <v>687</v>
      </c>
      <c r="T22" s="119" t="s">
        <v>687</v>
      </c>
      <c r="V22" s="119" t="s">
        <v>687</v>
      </c>
      <c r="W22" s="119" t="s">
        <v>687</v>
      </c>
    </row>
    <row r="23" spans="1:23">
      <c r="A23" s="120" t="str">
        <f t="shared" si="4"/>
        <v>di cui: Beni materiali concessi in locazione finanziaria</v>
      </c>
      <c r="B23" s="123">
        <f t="shared" si="5"/>
        <v>0</v>
      </c>
      <c r="C23" s="123">
        <f t="shared" si="6"/>
        <v>0</v>
      </c>
      <c r="D23" s="123">
        <f t="shared" si="7"/>
        <v>0</v>
      </c>
      <c r="E23" s="123">
        <f t="shared" si="8"/>
        <v>0</v>
      </c>
      <c r="F23" s="123">
        <f t="shared" si="9"/>
        <v>0</v>
      </c>
      <c r="G23" s="122" t="str">
        <f t="shared" si="10"/>
        <v/>
      </c>
      <c r="R23" s="119" t="s">
        <v>280</v>
      </c>
      <c r="S23" s="119" t="s">
        <v>850</v>
      </c>
      <c r="T23" s="119" t="s">
        <v>849</v>
      </c>
      <c r="V23" s="119" t="s">
        <v>848</v>
      </c>
      <c r="W23" s="119" t="s">
        <v>847</v>
      </c>
    </row>
    <row r="24" spans="1:23">
      <c r="A24" s="120" t="str">
        <f t="shared" si="4"/>
        <v>B.II.1. Terreni e fabbricati</v>
      </c>
      <c r="B24" s="123">
        <f t="shared" si="5"/>
        <v>0</v>
      </c>
      <c r="C24" s="123">
        <f t="shared" si="6"/>
        <v>0</v>
      </c>
      <c r="D24" s="123">
        <f t="shared" si="7"/>
        <v>0</v>
      </c>
      <c r="E24" s="123">
        <f t="shared" si="8"/>
        <v>0</v>
      </c>
      <c r="F24" s="123">
        <f t="shared" si="9"/>
        <v>0</v>
      </c>
      <c r="G24" s="122" t="str">
        <f t="shared" si="10"/>
        <v/>
      </c>
      <c r="R24" s="119" t="s">
        <v>281</v>
      </c>
      <c r="S24" s="119" t="s">
        <v>846</v>
      </c>
      <c r="T24" s="119" t="s">
        <v>845</v>
      </c>
      <c r="V24" s="119" t="s">
        <v>844</v>
      </c>
      <c r="W24" s="119" t="s">
        <v>843</v>
      </c>
    </row>
    <row r="25" spans="1:23">
      <c r="A25" s="120" t="str">
        <f t="shared" si="4"/>
        <v>B.II.2. Impianti</v>
      </c>
      <c r="B25" s="123">
        <f t="shared" si="5"/>
        <v>15531</v>
      </c>
      <c r="C25" s="123">
        <f t="shared" si="6"/>
        <v>14437</v>
      </c>
      <c r="D25" s="123">
        <f t="shared" si="7"/>
        <v>0</v>
      </c>
      <c r="E25" s="123">
        <f t="shared" si="8"/>
        <v>43854</v>
      </c>
      <c r="F25" s="123">
        <f t="shared" si="9"/>
        <v>84687</v>
      </c>
      <c r="G25" s="122">
        <f t="shared" si="10"/>
        <v>-0.48216373233199905</v>
      </c>
      <c r="R25" s="119" t="s">
        <v>282</v>
      </c>
      <c r="S25" s="119" t="s">
        <v>842</v>
      </c>
      <c r="T25" s="119" t="s">
        <v>841</v>
      </c>
      <c r="V25" s="119" t="s">
        <v>840</v>
      </c>
      <c r="W25" s="119" t="s">
        <v>839</v>
      </c>
    </row>
    <row r="26" spans="1:23">
      <c r="A26" s="120" t="str">
        <f t="shared" si="4"/>
        <v>B.II.3. Attrezzature industriali e commerciali</v>
      </c>
      <c r="B26" s="123">
        <f t="shared" si="5"/>
        <v>46942</v>
      </c>
      <c r="C26" s="123">
        <f t="shared" si="6"/>
        <v>40159</v>
      </c>
      <c r="D26" s="123">
        <f t="shared" si="7"/>
        <v>0</v>
      </c>
      <c r="E26" s="123">
        <f t="shared" si="8"/>
        <v>27364</v>
      </c>
      <c r="F26" s="123">
        <f t="shared" si="9"/>
        <v>26870</v>
      </c>
      <c r="G26" s="122">
        <f t="shared" si="10"/>
        <v>1.8384815779679986E-2</v>
      </c>
      <c r="R26" s="119" t="s">
        <v>283</v>
      </c>
      <c r="S26" s="119" t="s">
        <v>687</v>
      </c>
      <c r="T26" s="119" t="s">
        <v>687</v>
      </c>
      <c r="V26" s="119" t="s">
        <v>687</v>
      </c>
      <c r="W26" s="119" t="s">
        <v>687</v>
      </c>
    </row>
    <row r="27" spans="1:23">
      <c r="A27" s="120" t="str">
        <f t="shared" si="4"/>
        <v>B.II.4. Altri beni</v>
      </c>
      <c r="B27" s="123">
        <f t="shared" si="5"/>
        <v>39582</v>
      </c>
      <c r="C27" s="123">
        <f t="shared" si="6"/>
        <v>32034</v>
      </c>
      <c r="D27" s="123">
        <f t="shared" si="7"/>
        <v>0</v>
      </c>
      <c r="E27" s="123">
        <f t="shared" si="8"/>
        <v>50363</v>
      </c>
      <c r="F27" s="123">
        <f t="shared" si="9"/>
        <v>66463</v>
      </c>
      <c r="G27" s="122">
        <f t="shared" si="10"/>
        <v>-0.24224004333238047</v>
      </c>
      <c r="R27" s="119" t="s">
        <v>284</v>
      </c>
      <c r="S27" s="119" t="s">
        <v>838</v>
      </c>
      <c r="T27" s="119" t="s">
        <v>837</v>
      </c>
      <c r="V27" s="119" t="s">
        <v>836</v>
      </c>
      <c r="W27" s="119" t="s">
        <v>835</v>
      </c>
    </row>
    <row r="28" spans="1:23">
      <c r="A28" s="120" t="str">
        <f t="shared" si="4"/>
        <v>B.II.5. Immobilizzazioni in corso e acconti</v>
      </c>
      <c r="B28" s="123">
        <f t="shared" si="5"/>
        <v>0</v>
      </c>
      <c r="C28" s="123">
        <f t="shared" si="6"/>
        <v>0</v>
      </c>
      <c r="D28" s="123">
        <f t="shared" si="7"/>
        <v>0</v>
      </c>
      <c r="E28" s="123">
        <f t="shared" si="8"/>
        <v>0</v>
      </c>
      <c r="F28" s="123">
        <f t="shared" si="9"/>
        <v>0</v>
      </c>
      <c r="G28" s="122" t="str">
        <f t="shared" si="10"/>
        <v/>
      </c>
      <c r="R28" s="119" t="s">
        <v>288</v>
      </c>
      <c r="S28" s="119" t="s">
        <v>687</v>
      </c>
      <c r="T28" s="119" t="s">
        <v>834</v>
      </c>
      <c r="V28" s="119" t="s">
        <v>834</v>
      </c>
      <c r="W28" s="119" t="s">
        <v>834</v>
      </c>
    </row>
    <row r="29" spans="1:23">
      <c r="A29" s="120" t="str">
        <f t="shared" si="4"/>
        <v>Fondo ammortamento(2)</v>
      </c>
      <c r="B29" s="123">
        <f t="shared" si="5"/>
        <v>73859</v>
      </c>
      <c r="C29" s="123">
        <f t="shared" si="6"/>
        <v>99659</v>
      </c>
      <c r="D29" s="123">
        <f t="shared" si="7"/>
        <v>0</v>
      </c>
      <c r="E29" s="123">
        <f t="shared" si="8"/>
        <v>157112</v>
      </c>
      <c r="F29" s="123">
        <f t="shared" si="9"/>
        <v>214490</v>
      </c>
      <c r="G29" s="122">
        <f t="shared" si="10"/>
        <v>-0.26750897477737889</v>
      </c>
      <c r="R29" s="119" t="s">
        <v>290</v>
      </c>
      <c r="S29" s="119" t="s">
        <v>687</v>
      </c>
      <c r="V29" s="119" t="s">
        <v>687</v>
      </c>
      <c r="W29" s="119" t="s">
        <v>687</v>
      </c>
    </row>
    <row r="30" spans="1:23">
      <c r="A30" s="120" t="str">
        <f t="shared" si="4"/>
        <v>B.III. FINANZIARIE</v>
      </c>
      <c r="B30" s="123">
        <f t="shared" si="5"/>
        <v>0</v>
      </c>
      <c r="C30" s="123">
        <f t="shared" si="6"/>
        <v>9</v>
      </c>
      <c r="D30" s="123">
        <f t="shared" si="7"/>
        <v>0</v>
      </c>
      <c r="E30" s="123">
        <f t="shared" si="8"/>
        <v>9</v>
      </c>
      <c r="F30" s="123">
        <f t="shared" si="9"/>
        <v>9</v>
      </c>
      <c r="G30" s="122">
        <f t="shared" si="10"/>
        <v>0</v>
      </c>
      <c r="R30" s="119" t="s">
        <v>291</v>
      </c>
      <c r="S30" s="119" t="s">
        <v>687</v>
      </c>
      <c r="V30" s="119" t="s">
        <v>687</v>
      </c>
      <c r="W30" s="119" t="s">
        <v>687</v>
      </c>
    </row>
    <row r="31" spans="1:23">
      <c r="A31" s="120" t="str">
        <f t="shared" si="4"/>
        <v>B.III.1. Partecipazioni</v>
      </c>
      <c r="B31" s="123">
        <f t="shared" si="5"/>
        <v>0</v>
      </c>
      <c r="C31" s="123">
        <f t="shared" si="6"/>
        <v>0</v>
      </c>
      <c r="D31" s="123">
        <f t="shared" si="7"/>
        <v>0</v>
      </c>
      <c r="E31" s="123">
        <f t="shared" si="8"/>
        <v>0</v>
      </c>
      <c r="F31" s="123">
        <f t="shared" si="9"/>
        <v>0</v>
      </c>
      <c r="G31" s="122" t="str">
        <f t="shared" si="10"/>
        <v/>
      </c>
      <c r="R31" s="119" t="s">
        <v>292</v>
      </c>
      <c r="S31" s="119" t="s">
        <v>687</v>
      </c>
      <c r="V31" s="119" t="s">
        <v>687</v>
      </c>
      <c r="W31" s="119" t="s">
        <v>687</v>
      </c>
    </row>
    <row r="32" spans="1:23">
      <c r="A32" s="120" t="str">
        <f t="shared" si="4"/>
        <v>B.III.1.a. In imprese Controllate</v>
      </c>
      <c r="B32" s="123">
        <f t="shared" si="5"/>
        <v>0</v>
      </c>
      <c r="C32" s="123">
        <f t="shared" si="6"/>
        <v>0</v>
      </c>
      <c r="D32" s="123">
        <f t="shared" si="7"/>
        <v>0</v>
      </c>
      <c r="E32" s="123">
        <f t="shared" si="8"/>
        <v>0</v>
      </c>
      <c r="F32" s="123">
        <f t="shared" si="9"/>
        <v>0</v>
      </c>
      <c r="G32" s="122" t="str">
        <f t="shared" si="10"/>
        <v/>
      </c>
      <c r="R32" s="119" t="s">
        <v>293</v>
      </c>
      <c r="S32" s="119" t="s">
        <v>687</v>
      </c>
      <c r="V32" s="119" t="s">
        <v>687</v>
      </c>
      <c r="W32" s="119" t="s">
        <v>687</v>
      </c>
    </row>
    <row r="33" spans="1:23">
      <c r="A33" s="120" t="str">
        <f t="shared" si="4"/>
        <v>B.III.1.b. In imprese Collegate</v>
      </c>
      <c r="B33" s="123">
        <f t="shared" si="5"/>
        <v>0</v>
      </c>
      <c r="C33" s="123">
        <f t="shared" si="6"/>
        <v>0</v>
      </c>
      <c r="D33" s="123">
        <f t="shared" si="7"/>
        <v>0</v>
      </c>
      <c r="E33" s="123">
        <f t="shared" si="8"/>
        <v>0</v>
      </c>
      <c r="F33" s="123">
        <f t="shared" si="9"/>
        <v>0</v>
      </c>
      <c r="G33" s="122" t="str">
        <f t="shared" si="10"/>
        <v/>
      </c>
      <c r="R33" s="119" t="s">
        <v>295</v>
      </c>
      <c r="S33" s="119" t="s">
        <v>687</v>
      </c>
      <c r="V33" s="119" t="s">
        <v>687</v>
      </c>
      <c r="W33" s="119" t="s">
        <v>687</v>
      </c>
    </row>
    <row r="34" spans="1:23">
      <c r="A34" s="120" t="str">
        <f t="shared" si="4"/>
        <v>B.III.1.c. In imprese Controllanti</v>
      </c>
      <c r="B34" s="123">
        <f t="shared" si="5"/>
        <v>0</v>
      </c>
      <c r="C34" s="123">
        <f t="shared" si="6"/>
        <v>0</v>
      </c>
      <c r="D34" s="123">
        <f t="shared" si="7"/>
        <v>0</v>
      </c>
      <c r="E34" s="123">
        <f t="shared" si="8"/>
        <v>0</v>
      </c>
      <c r="F34" s="123">
        <f t="shared" si="9"/>
        <v>0</v>
      </c>
      <c r="G34" s="122" t="str">
        <f t="shared" si="10"/>
        <v/>
      </c>
      <c r="R34" s="119" t="s">
        <v>296</v>
      </c>
      <c r="S34" s="119" t="s">
        <v>687</v>
      </c>
      <c r="V34" s="119" t="s">
        <v>687</v>
      </c>
      <c r="W34" s="119" t="s">
        <v>687</v>
      </c>
    </row>
    <row r="35" spans="1:23">
      <c r="A35" s="120" t="str">
        <f t="shared" si="4"/>
        <v>B.III.1.d. Altre</v>
      </c>
      <c r="B35" s="123">
        <f t="shared" si="5"/>
        <v>0</v>
      </c>
      <c r="C35" s="123">
        <f t="shared" si="6"/>
        <v>0</v>
      </c>
      <c r="D35" s="123">
        <f t="shared" si="7"/>
        <v>0</v>
      </c>
      <c r="E35" s="123">
        <f t="shared" si="8"/>
        <v>0</v>
      </c>
      <c r="F35" s="123">
        <f t="shared" si="9"/>
        <v>0</v>
      </c>
      <c r="G35" s="122" t="str">
        <f t="shared" si="10"/>
        <v/>
      </c>
      <c r="R35" s="119" t="s">
        <v>297</v>
      </c>
      <c r="S35" s="119" t="s">
        <v>687</v>
      </c>
      <c r="V35" s="119" t="s">
        <v>687</v>
      </c>
      <c r="W35" s="119" t="s">
        <v>687</v>
      </c>
    </row>
    <row r="36" spans="1:23">
      <c r="A36" s="120" t="str">
        <f t="shared" si="4"/>
        <v>B.III.2. Crediti</v>
      </c>
      <c r="B36" s="123">
        <f t="shared" si="5"/>
        <v>0</v>
      </c>
      <c r="C36" s="123">
        <f t="shared" si="6"/>
        <v>0</v>
      </c>
      <c r="D36" s="123">
        <f t="shared" si="7"/>
        <v>0</v>
      </c>
      <c r="E36" s="123">
        <f t="shared" si="8"/>
        <v>0</v>
      </c>
      <c r="F36" s="123">
        <f t="shared" si="9"/>
        <v>0</v>
      </c>
      <c r="G36" s="122" t="str">
        <f t="shared" si="10"/>
        <v/>
      </c>
      <c r="R36" s="119" t="s">
        <v>298</v>
      </c>
      <c r="S36" s="119" t="s">
        <v>687</v>
      </c>
      <c r="V36" s="119" t="s">
        <v>687</v>
      </c>
      <c r="W36" s="119" t="s">
        <v>687</v>
      </c>
    </row>
    <row r="37" spans="1:23">
      <c r="A37" s="120" t="str">
        <f t="shared" si="4"/>
        <v>di cui: esigibili entro l'esercizio successivo</v>
      </c>
      <c r="B37" s="123">
        <f t="shared" si="5"/>
        <v>0</v>
      </c>
      <c r="C37" s="123">
        <f t="shared" si="6"/>
        <v>0</v>
      </c>
      <c r="D37" s="123">
        <f t="shared" si="7"/>
        <v>0</v>
      </c>
      <c r="E37" s="123">
        <f t="shared" si="8"/>
        <v>0</v>
      </c>
      <c r="F37" s="123">
        <f t="shared" si="9"/>
        <v>0</v>
      </c>
      <c r="G37" s="122" t="str">
        <f t="shared" si="10"/>
        <v/>
      </c>
      <c r="R37" s="119" t="s">
        <v>299</v>
      </c>
      <c r="S37" s="119" t="s">
        <v>687</v>
      </c>
      <c r="V37" s="119" t="s">
        <v>687</v>
      </c>
      <c r="W37" s="119" t="s">
        <v>687</v>
      </c>
    </row>
    <row r="38" spans="1:23">
      <c r="A38" s="120" t="str">
        <f t="shared" si="4"/>
        <v>B.III.2.a. In imprese Controllate</v>
      </c>
      <c r="B38" s="123">
        <f t="shared" si="5"/>
        <v>0</v>
      </c>
      <c r="C38" s="123">
        <f t="shared" si="6"/>
        <v>0</v>
      </c>
      <c r="D38" s="123">
        <f t="shared" si="7"/>
        <v>0</v>
      </c>
      <c r="E38" s="123">
        <f t="shared" si="8"/>
        <v>0</v>
      </c>
      <c r="F38" s="123">
        <f t="shared" si="9"/>
        <v>0</v>
      </c>
      <c r="G38" s="122" t="str">
        <f t="shared" si="10"/>
        <v/>
      </c>
      <c r="R38" s="119" t="s">
        <v>300</v>
      </c>
      <c r="S38" s="119" t="s">
        <v>687</v>
      </c>
      <c r="V38" s="119" t="s">
        <v>687</v>
      </c>
      <c r="W38" s="119" t="s">
        <v>687</v>
      </c>
    </row>
    <row r="39" spans="1:23">
      <c r="A39" s="120" t="str">
        <f t="shared" si="4"/>
        <v>di cui: esigibili entro l'esercizio successivo(2)</v>
      </c>
      <c r="B39" s="123">
        <f t="shared" si="5"/>
        <v>0</v>
      </c>
      <c r="C39" s="123">
        <f t="shared" si="6"/>
        <v>0</v>
      </c>
      <c r="D39" s="123">
        <f t="shared" si="7"/>
        <v>0</v>
      </c>
      <c r="E39" s="123">
        <f t="shared" si="8"/>
        <v>0</v>
      </c>
      <c r="F39" s="123">
        <f t="shared" si="9"/>
        <v>0</v>
      </c>
      <c r="G39" s="122" t="str">
        <f t="shared" si="10"/>
        <v/>
      </c>
      <c r="R39" s="119" t="s">
        <v>301</v>
      </c>
      <c r="S39" s="119" t="s">
        <v>687</v>
      </c>
      <c r="V39" s="119" t="s">
        <v>687</v>
      </c>
      <c r="W39" s="119" t="s">
        <v>687</v>
      </c>
    </row>
    <row r="40" spans="1:23">
      <c r="A40" s="120" t="str">
        <f t="shared" si="4"/>
        <v>B.III.2.b. In imprese Collegate</v>
      </c>
      <c r="B40" s="123">
        <f t="shared" si="5"/>
        <v>0</v>
      </c>
      <c r="C40" s="123">
        <f t="shared" si="6"/>
        <v>0</v>
      </c>
      <c r="D40" s="123">
        <f t="shared" si="7"/>
        <v>0</v>
      </c>
      <c r="E40" s="123">
        <f t="shared" si="8"/>
        <v>0</v>
      </c>
      <c r="F40" s="123">
        <f t="shared" si="9"/>
        <v>0</v>
      </c>
      <c r="G40" s="122" t="str">
        <f t="shared" si="10"/>
        <v/>
      </c>
      <c r="R40" s="119" t="s">
        <v>302</v>
      </c>
      <c r="S40" s="119" t="s">
        <v>687</v>
      </c>
      <c r="V40" s="119" t="s">
        <v>687</v>
      </c>
      <c r="W40" s="119" t="s">
        <v>687</v>
      </c>
    </row>
    <row r="41" spans="1:23">
      <c r="A41" s="120" t="str">
        <f t="shared" si="4"/>
        <v>di cui: esigibili entro l'esercizio successivo(3)</v>
      </c>
      <c r="B41" s="123">
        <f t="shared" si="5"/>
        <v>0</v>
      </c>
      <c r="C41" s="123">
        <f t="shared" si="6"/>
        <v>0</v>
      </c>
      <c r="D41" s="123">
        <f t="shared" si="7"/>
        <v>0</v>
      </c>
      <c r="E41" s="123">
        <f t="shared" si="8"/>
        <v>0</v>
      </c>
      <c r="F41" s="123">
        <f t="shared" si="9"/>
        <v>0</v>
      </c>
      <c r="G41" s="122" t="str">
        <f t="shared" si="10"/>
        <v/>
      </c>
      <c r="R41" s="119" t="s">
        <v>303</v>
      </c>
      <c r="S41" s="119" t="s">
        <v>687</v>
      </c>
      <c r="V41" s="119" t="s">
        <v>687</v>
      </c>
      <c r="W41" s="119" t="s">
        <v>687</v>
      </c>
    </row>
    <row r="42" spans="1:23">
      <c r="A42" s="120" t="str">
        <f t="shared" si="4"/>
        <v>B.III.2.c. In imprese Controllanti</v>
      </c>
      <c r="B42" s="123">
        <f t="shared" si="5"/>
        <v>0</v>
      </c>
      <c r="C42" s="123">
        <f t="shared" si="6"/>
        <v>0</v>
      </c>
      <c r="D42" s="123">
        <f t="shared" si="7"/>
        <v>0</v>
      </c>
      <c r="E42" s="123">
        <f t="shared" si="8"/>
        <v>0</v>
      </c>
      <c r="F42" s="123">
        <f t="shared" si="9"/>
        <v>0</v>
      </c>
      <c r="G42" s="122" t="str">
        <f t="shared" si="10"/>
        <v/>
      </c>
      <c r="R42" s="119" t="s">
        <v>306</v>
      </c>
      <c r="S42" s="119" t="s">
        <v>687</v>
      </c>
      <c r="V42" s="119" t="s">
        <v>687</v>
      </c>
      <c r="W42" s="119" t="s">
        <v>687</v>
      </c>
    </row>
    <row r="43" spans="1:23">
      <c r="A43" s="120" t="str">
        <f t="shared" si="4"/>
        <v>di cui: esigibili entro l'esercizio successivo(4)</v>
      </c>
      <c r="B43" s="123">
        <f t="shared" si="5"/>
        <v>0</v>
      </c>
      <c r="C43" s="123">
        <f t="shared" si="6"/>
        <v>0</v>
      </c>
      <c r="D43" s="123">
        <f t="shared" si="7"/>
        <v>0</v>
      </c>
      <c r="E43" s="123">
        <f t="shared" si="8"/>
        <v>0</v>
      </c>
      <c r="F43" s="123">
        <f t="shared" si="9"/>
        <v>0</v>
      </c>
      <c r="G43" s="122" t="str">
        <f t="shared" si="10"/>
        <v/>
      </c>
      <c r="R43" s="119" t="s">
        <v>305</v>
      </c>
      <c r="S43" s="119" t="s">
        <v>687</v>
      </c>
      <c r="V43" s="119" t="s">
        <v>687</v>
      </c>
      <c r="W43" s="119" t="s">
        <v>687</v>
      </c>
    </row>
    <row r="44" spans="1:23">
      <c r="A44" s="120" t="str">
        <f t="shared" si="4"/>
        <v>B.III.2.d. Altri</v>
      </c>
      <c r="B44" s="123">
        <f t="shared" si="5"/>
        <v>0</v>
      </c>
      <c r="C44" s="123">
        <f t="shared" si="6"/>
        <v>0</v>
      </c>
      <c r="D44" s="123">
        <f t="shared" si="7"/>
        <v>0</v>
      </c>
      <c r="E44" s="123">
        <f t="shared" si="8"/>
        <v>0</v>
      </c>
      <c r="F44" s="123">
        <f t="shared" si="9"/>
        <v>0</v>
      </c>
      <c r="G44" s="122" t="str">
        <f t="shared" si="10"/>
        <v/>
      </c>
      <c r="R44" s="119" t="s">
        <v>308</v>
      </c>
      <c r="S44" s="119" t="s">
        <v>687</v>
      </c>
      <c r="V44" s="119" t="s">
        <v>687</v>
      </c>
      <c r="W44" s="119" t="s">
        <v>687</v>
      </c>
    </row>
    <row r="45" spans="1:23">
      <c r="A45" s="120" t="str">
        <f t="shared" si="4"/>
        <v>di cui: esigibili entro l'esercizio successivo(5)</v>
      </c>
      <c r="B45" s="123">
        <f t="shared" si="5"/>
        <v>0</v>
      </c>
      <c r="C45" s="123">
        <f t="shared" si="6"/>
        <v>0</v>
      </c>
      <c r="D45" s="123">
        <f t="shared" si="7"/>
        <v>0</v>
      </c>
      <c r="E45" s="123">
        <f t="shared" si="8"/>
        <v>0</v>
      </c>
      <c r="F45" s="123">
        <f t="shared" si="9"/>
        <v>0</v>
      </c>
      <c r="G45" s="122" t="str">
        <f t="shared" si="10"/>
        <v/>
      </c>
      <c r="R45" s="119" t="s">
        <v>309</v>
      </c>
      <c r="S45" s="119" t="s">
        <v>687</v>
      </c>
      <c r="V45" s="119" t="s">
        <v>687</v>
      </c>
      <c r="W45" s="119" t="s">
        <v>687</v>
      </c>
    </row>
    <row r="46" spans="1:23">
      <c r="A46" s="120" t="str">
        <f t="shared" si="4"/>
        <v>B.III.3. Altri titoli</v>
      </c>
      <c r="B46" s="123">
        <f t="shared" si="5"/>
        <v>0</v>
      </c>
      <c r="C46" s="123">
        <f t="shared" si="6"/>
        <v>0</v>
      </c>
      <c r="D46" s="123">
        <f t="shared" si="7"/>
        <v>0</v>
      </c>
      <c r="E46" s="123">
        <f t="shared" si="8"/>
        <v>0</v>
      </c>
      <c r="F46" s="123">
        <f t="shared" si="9"/>
        <v>0</v>
      </c>
      <c r="G46" s="122" t="str">
        <f t="shared" si="10"/>
        <v/>
      </c>
      <c r="R46" s="119" t="s">
        <v>310</v>
      </c>
      <c r="S46" s="119" t="s">
        <v>687</v>
      </c>
      <c r="V46" s="119" t="s">
        <v>687</v>
      </c>
      <c r="W46" s="119" t="s">
        <v>687</v>
      </c>
    </row>
    <row r="47" spans="1:23">
      <c r="A47" s="120" t="str">
        <f t="shared" si="4"/>
        <v>B.III.4. Azioni proprie</v>
      </c>
      <c r="B47" s="123">
        <f t="shared" si="5"/>
        <v>0</v>
      </c>
      <c r="C47" s="123">
        <f t="shared" si="6"/>
        <v>0</v>
      </c>
      <c r="D47" s="123">
        <f t="shared" si="7"/>
        <v>0</v>
      </c>
      <c r="E47" s="123">
        <f t="shared" si="8"/>
        <v>0</v>
      </c>
      <c r="F47" s="123">
        <f t="shared" si="9"/>
        <v>0</v>
      </c>
      <c r="G47" s="122" t="str">
        <f t="shared" si="10"/>
        <v/>
      </c>
      <c r="R47" s="119" t="s">
        <v>312</v>
      </c>
      <c r="S47" s="119" t="s">
        <v>833</v>
      </c>
      <c r="T47" s="119" t="s">
        <v>832</v>
      </c>
      <c r="V47" s="119" t="s">
        <v>831</v>
      </c>
      <c r="W47" s="119" t="s">
        <v>830</v>
      </c>
    </row>
    <row r="48" spans="1:23" ht="15.75" thickBot="1">
      <c r="A48" s="120" t="str">
        <f t="shared" si="4"/>
        <v>Valore nominale</v>
      </c>
      <c r="B48" s="123">
        <f t="shared" si="5"/>
        <v>0</v>
      </c>
      <c r="C48" s="123">
        <f t="shared" si="6"/>
        <v>0</v>
      </c>
      <c r="D48" s="123">
        <f t="shared" si="7"/>
        <v>0</v>
      </c>
      <c r="E48" s="123">
        <f t="shared" si="8"/>
        <v>0</v>
      </c>
      <c r="F48" s="123">
        <f t="shared" si="9"/>
        <v>0</v>
      </c>
      <c r="G48" s="122" t="str">
        <f t="shared" si="10"/>
        <v/>
      </c>
      <c r="R48" s="119" t="s">
        <v>316</v>
      </c>
      <c r="S48" s="119" t="s">
        <v>829</v>
      </c>
      <c r="T48" s="119" t="s">
        <v>828</v>
      </c>
      <c r="V48" s="119" t="s">
        <v>827</v>
      </c>
      <c r="W48" s="119" t="s">
        <v>826</v>
      </c>
    </row>
    <row r="49" spans="1:23" ht="40.5" customHeight="1" thickTop="1">
      <c r="A49" s="275" t="str">
        <f>A50</f>
        <v>C. CIRCOLANTE</v>
      </c>
      <c r="B49" s="276"/>
      <c r="C49" s="276"/>
      <c r="D49" s="276"/>
      <c r="E49" s="276"/>
      <c r="F49" s="276"/>
      <c r="G49" s="276"/>
      <c r="R49" s="119" t="s">
        <v>320</v>
      </c>
      <c r="V49" s="119" t="s">
        <v>687</v>
      </c>
      <c r="W49" s="119" t="s">
        <v>687</v>
      </c>
    </row>
    <row r="50" spans="1:23">
      <c r="A50" s="120" t="str">
        <f t="shared" ref="A50:A81" si="11">R47</f>
        <v>C. CIRCOLANTE</v>
      </c>
      <c r="B50" s="123">
        <f t="shared" ref="B50:B81" si="12">S47*1</f>
        <v>3019779</v>
      </c>
      <c r="C50" s="123">
        <f t="shared" ref="C50:C81" si="13">T47*1</f>
        <v>3245495</v>
      </c>
      <c r="D50" s="123">
        <f t="shared" ref="D50:D81" si="14">U47*1</f>
        <v>0</v>
      </c>
      <c r="E50" s="123">
        <f t="shared" ref="E50:E81" si="15">V47*1</f>
        <v>3092509</v>
      </c>
      <c r="F50" s="123">
        <f t="shared" ref="F50:F81" si="16">W47*1</f>
        <v>3253082</v>
      </c>
      <c r="G50" s="122">
        <f t="shared" ref="G50:G81" si="17">IF( E50&lt;&gt;0,F50/E50-1,"")</f>
        <v>5.1923211864540963E-2</v>
      </c>
      <c r="R50" s="119" t="s">
        <v>321</v>
      </c>
      <c r="V50" s="119" t="s">
        <v>687</v>
      </c>
      <c r="W50" s="119" t="s">
        <v>687</v>
      </c>
    </row>
    <row r="51" spans="1:23">
      <c r="A51" s="120" t="str">
        <f t="shared" si="11"/>
        <v>C.I. RIMANENZE</v>
      </c>
      <c r="B51" s="123">
        <f t="shared" si="12"/>
        <v>125000</v>
      </c>
      <c r="C51" s="123">
        <f t="shared" si="13"/>
        <v>55000</v>
      </c>
      <c r="D51" s="123">
        <f t="shared" si="14"/>
        <v>0</v>
      </c>
      <c r="E51" s="123">
        <f t="shared" si="15"/>
        <v>34500</v>
      </c>
      <c r="F51" s="123">
        <f t="shared" si="16"/>
        <v>24500</v>
      </c>
      <c r="G51" s="122">
        <f t="shared" si="17"/>
        <v>-0.28985507246376807</v>
      </c>
      <c r="R51" s="119" t="s">
        <v>322</v>
      </c>
      <c r="V51" s="119" t="s">
        <v>687</v>
      </c>
      <c r="W51" s="119" t="s">
        <v>687</v>
      </c>
    </row>
    <row r="52" spans="1:23">
      <c r="A52" s="120" t="str">
        <f t="shared" si="11"/>
        <v>C.I.1. Materie Prime</v>
      </c>
      <c r="B52" s="123">
        <f t="shared" si="12"/>
        <v>0</v>
      </c>
      <c r="C52" s="123">
        <f t="shared" si="13"/>
        <v>0</v>
      </c>
      <c r="D52" s="123">
        <f t="shared" si="14"/>
        <v>0</v>
      </c>
      <c r="E52" s="123">
        <f t="shared" si="15"/>
        <v>0</v>
      </c>
      <c r="F52" s="123">
        <f t="shared" si="16"/>
        <v>0</v>
      </c>
      <c r="G52" s="122" t="str">
        <f t="shared" si="17"/>
        <v/>
      </c>
      <c r="R52" s="119" t="s">
        <v>323</v>
      </c>
      <c r="V52" s="119" t="s">
        <v>687</v>
      </c>
      <c r="W52" s="119" t="s">
        <v>687</v>
      </c>
    </row>
    <row r="53" spans="1:23">
      <c r="A53" s="120" t="str">
        <f t="shared" si="11"/>
        <v>C.I.2. Prodotti in corso di lavorazione</v>
      </c>
      <c r="B53" s="123">
        <f t="shared" si="12"/>
        <v>0</v>
      </c>
      <c r="C53" s="123">
        <f t="shared" si="13"/>
        <v>0</v>
      </c>
      <c r="D53" s="123">
        <f t="shared" si="14"/>
        <v>0</v>
      </c>
      <c r="E53" s="123">
        <f t="shared" si="15"/>
        <v>0</v>
      </c>
      <c r="F53" s="123">
        <f t="shared" si="16"/>
        <v>0</v>
      </c>
      <c r="G53" s="122" t="str">
        <f t="shared" si="17"/>
        <v/>
      </c>
      <c r="R53" s="119" t="s">
        <v>324</v>
      </c>
      <c r="V53" s="119" t="s">
        <v>687</v>
      </c>
      <c r="W53" s="119" t="s">
        <v>687</v>
      </c>
    </row>
    <row r="54" spans="1:23">
      <c r="A54" s="120" t="str">
        <f t="shared" si="11"/>
        <v>C.I.3. Lavori in corso</v>
      </c>
      <c r="B54" s="123">
        <f t="shared" si="12"/>
        <v>0</v>
      </c>
      <c r="C54" s="123">
        <f t="shared" si="13"/>
        <v>0</v>
      </c>
      <c r="D54" s="123">
        <f t="shared" si="14"/>
        <v>0</v>
      </c>
      <c r="E54" s="123">
        <f t="shared" si="15"/>
        <v>0</v>
      </c>
      <c r="F54" s="123">
        <f t="shared" si="16"/>
        <v>0</v>
      </c>
      <c r="G54" s="122" t="str">
        <f t="shared" si="17"/>
        <v/>
      </c>
      <c r="R54" s="119" t="s">
        <v>326</v>
      </c>
      <c r="S54" s="119" t="s">
        <v>825</v>
      </c>
      <c r="T54" s="119" t="s">
        <v>824</v>
      </c>
      <c r="V54" s="119" t="s">
        <v>823</v>
      </c>
      <c r="W54" s="119" t="s">
        <v>822</v>
      </c>
    </row>
    <row r="55" spans="1:23">
      <c r="A55" s="120" t="str">
        <f t="shared" si="11"/>
        <v>C.I.4. Prodotti finiti e merci</v>
      </c>
      <c r="B55" s="123">
        <f t="shared" si="12"/>
        <v>0</v>
      </c>
      <c r="C55" s="123">
        <f t="shared" si="13"/>
        <v>0</v>
      </c>
      <c r="D55" s="123">
        <f t="shared" si="14"/>
        <v>0</v>
      </c>
      <c r="E55" s="123">
        <f t="shared" si="15"/>
        <v>0</v>
      </c>
      <c r="F55" s="123">
        <f t="shared" si="16"/>
        <v>0</v>
      </c>
      <c r="G55" s="122" t="str">
        <f t="shared" si="17"/>
        <v/>
      </c>
      <c r="R55" s="119" t="s">
        <v>330</v>
      </c>
      <c r="S55" s="119" t="s">
        <v>687</v>
      </c>
      <c r="T55" s="119" t="s">
        <v>687</v>
      </c>
      <c r="V55" s="119" t="s">
        <v>687</v>
      </c>
      <c r="W55" s="119" t="s">
        <v>687</v>
      </c>
    </row>
    <row r="56" spans="1:23">
      <c r="A56" s="120" t="str">
        <f t="shared" si="11"/>
        <v>C.I.5. Acconti</v>
      </c>
      <c r="B56" s="123">
        <f t="shared" si="12"/>
        <v>0</v>
      </c>
      <c r="C56" s="123">
        <f t="shared" si="13"/>
        <v>0</v>
      </c>
      <c r="D56" s="123">
        <f t="shared" si="14"/>
        <v>0</v>
      </c>
      <c r="E56" s="123">
        <f t="shared" si="15"/>
        <v>0</v>
      </c>
      <c r="F56" s="123">
        <f t="shared" si="16"/>
        <v>0</v>
      </c>
      <c r="G56" s="122" t="str">
        <f t="shared" si="17"/>
        <v/>
      </c>
      <c r="R56" s="119" t="s">
        <v>331</v>
      </c>
      <c r="V56" s="119" t="s">
        <v>687</v>
      </c>
      <c r="W56" s="119" t="s">
        <v>687</v>
      </c>
    </row>
    <row r="57" spans="1:23">
      <c r="A57" s="120" t="str">
        <f t="shared" si="11"/>
        <v>C.II. CREDITI</v>
      </c>
      <c r="B57" s="123">
        <f t="shared" si="12"/>
        <v>2542531</v>
      </c>
      <c r="C57" s="123">
        <f t="shared" si="13"/>
        <v>2825537</v>
      </c>
      <c r="D57" s="123">
        <f t="shared" si="14"/>
        <v>0</v>
      </c>
      <c r="E57" s="123">
        <f t="shared" si="15"/>
        <v>2897174</v>
      </c>
      <c r="F57" s="123">
        <f t="shared" si="16"/>
        <v>3008477</v>
      </c>
      <c r="G57" s="122">
        <f t="shared" si="17"/>
        <v>3.8417782294056124E-2</v>
      </c>
      <c r="R57" s="119" t="s">
        <v>334</v>
      </c>
      <c r="S57" s="119" t="s">
        <v>687</v>
      </c>
      <c r="T57" s="119" t="s">
        <v>687</v>
      </c>
      <c r="V57" s="119" t="s">
        <v>687</v>
      </c>
      <c r="W57" s="119" t="s">
        <v>687</v>
      </c>
    </row>
    <row r="58" spans="1:23">
      <c r="A58" s="120" t="str">
        <f t="shared" si="11"/>
        <v>di cui: esigibili oltre l'esercizio successivo</v>
      </c>
      <c r="B58" s="123">
        <f t="shared" si="12"/>
        <v>0</v>
      </c>
      <c r="C58" s="123">
        <f t="shared" si="13"/>
        <v>0</v>
      </c>
      <c r="D58" s="123">
        <f t="shared" si="14"/>
        <v>0</v>
      </c>
      <c r="E58" s="123">
        <f t="shared" si="15"/>
        <v>0</v>
      </c>
      <c r="F58" s="123">
        <f t="shared" si="16"/>
        <v>0</v>
      </c>
      <c r="G58" s="122" t="str">
        <f t="shared" si="17"/>
        <v/>
      </c>
      <c r="R58" s="119" t="s">
        <v>335</v>
      </c>
      <c r="V58" s="119" t="s">
        <v>687</v>
      </c>
      <c r="W58" s="119" t="s">
        <v>687</v>
      </c>
    </row>
    <row r="59" spans="1:23">
      <c r="A59" s="120" t="str">
        <f t="shared" si="11"/>
        <v>C.II.1. Clienti</v>
      </c>
      <c r="B59" s="123">
        <f t="shared" si="12"/>
        <v>0</v>
      </c>
      <c r="C59" s="123">
        <f t="shared" si="13"/>
        <v>0</v>
      </c>
      <c r="D59" s="123">
        <f t="shared" si="14"/>
        <v>0</v>
      </c>
      <c r="E59" s="123">
        <f t="shared" si="15"/>
        <v>0</v>
      </c>
      <c r="F59" s="123">
        <f t="shared" si="16"/>
        <v>0</v>
      </c>
      <c r="G59" s="122" t="str">
        <f t="shared" si="17"/>
        <v/>
      </c>
      <c r="R59" s="119" t="s">
        <v>336</v>
      </c>
      <c r="S59" s="119" t="s">
        <v>687</v>
      </c>
      <c r="T59" s="119" t="s">
        <v>687</v>
      </c>
      <c r="V59" s="119" t="s">
        <v>687</v>
      </c>
      <c r="W59" s="119" t="s">
        <v>687</v>
      </c>
    </row>
    <row r="60" spans="1:23">
      <c r="A60" s="120" t="str">
        <f t="shared" si="11"/>
        <v>di cui: esigibili oltre l'esercizio successivo(2)</v>
      </c>
      <c r="B60" s="123">
        <f t="shared" si="12"/>
        <v>0</v>
      </c>
      <c r="C60" s="123">
        <f t="shared" si="13"/>
        <v>0</v>
      </c>
      <c r="D60" s="123">
        <f t="shared" si="14"/>
        <v>0</v>
      </c>
      <c r="E60" s="123">
        <f t="shared" si="15"/>
        <v>0</v>
      </c>
      <c r="F60" s="123">
        <f t="shared" si="16"/>
        <v>0</v>
      </c>
      <c r="G60" s="122" t="str">
        <f t="shared" si="17"/>
        <v/>
      </c>
      <c r="R60" s="119" t="s">
        <v>337</v>
      </c>
      <c r="V60" s="119" t="s">
        <v>687</v>
      </c>
      <c r="W60" s="119" t="s">
        <v>687</v>
      </c>
    </row>
    <row r="61" spans="1:23">
      <c r="A61" s="120" t="str">
        <f t="shared" si="11"/>
        <v>C.II.2. Controllate</v>
      </c>
      <c r="B61" s="123">
        <f t="shared" si="12"/>
        <v>0</v>
      </c>
      <c r="C61" s="123">
        <f t="shared" si="13"/>
        <v>0</v>
      </c>
      <c r="D61" s="123">
        <f t="shared" si="14"/>
        <v>0</v>
      </c>
      <c r="E61" s="123">
        <f t="shared" si="15"/>
        <v>0</v>
      </c>
      <c r="F61" s="123">
        <f t="shared" si="16"/>
        <v>0</v>
      </c>
      <c r="G61" s="122" t="str">
        <f t="shared" si="17"/>
        <v/>
      </c>
      <c r="R61" s="119" t="s">
        <v>338</v>
      </c>
      <c r="S61" s="119" t="s">
        <v>687</v>
      </c>
      <c r="T61" s="119" t="s">
        <v>687</v>
      </c>
      <c r="V61" s="119" t="s">
        <v>687</v>
      </c>
      <c r="W61" s="119" t="s">
        <v>687</v>
      </c>
    </row>
    <row r="62" spans="1:23">
      <c r="A62" s="120" t="str">
        <f t="shared" si="11"/>
        <v>di cui: esigibili oltre l'esercizio successivo(3)</v>
      </c>
      <c r="B62" s="123">
        <f t="shared" si="12"/>
        <v>0</v>
      </c>
      <c r="C62" s="123">
        <f t="shared" si="13"/>
        <v>0</v>
      </c>
      <c r="D62" s="123">
        <f t="shared" si="14"/>
        <v>0</v>
      </c>
      <c r="E62" s="123">
        <f t="shared" si="15"/>
        <v>0</v>
      </c>
      <c r="F62" s="123">
        <f t="shared" si="16"/>
        <v>0</v>
      </c>
      <c r="G62" s="122" t="str">
        <f t="shared" si="17"/>
        <v/>
      </c>
      <c r="R62" s="119" t="s">
        <v>339</v>
      </c>
      <c r="V62" s="119" t="s">
        <v>687</v>
      </c>
      <c r="W62" s="119" t="s">
        <v>687</v>
      </c>
    </row>
    <row r="63" spans="1:23">
      <c r="A63" s="120" t="str">
        <f t="shared" si="11"/>
        <v>C.II.3. Collegate</v>
      </c>
      <c r="B63" s="123">
        <f t="shared" si="12"/>
        <v>0</v>
      </c>
      <c r="C63" s="123">
        <f t="shared" si="13"/>
        <v>0</v>
      </c>
      <c r="D63" s="123">
        <f t="shared" si="14"/>
        <v>0</v>
      </c>
      <c r="E63" s="123">
        <f t="shared" si="15"/>
        <v>0</v>
      </c>
      <c r="F63" s="123">
        <f t="shared" si="16"/>
        <v>0</v>
      </c>
      <c r="G63" s="122" t="str">
        <f t="shared" si="17"/>
        <v/>
      </c>
      <c r="R63" s="119" t="s">
        <v>340</v>
      </c>
      <c r="S63" s="119" t="s">
        <v>687</v>
      </c>
      <c r="T63" s="119" t="s">
        <v>687</v>
      </c>
      <c r="V63" s="119" t="s">
        <v>687</v>
      </c>
      <c r="W63" s="119" t="s">
        <v>687</v>
      </c>
    </row>
    <row r="64" spans="1:23">
      <c r="A64" s="120" t="str">
        <f t="shared" si="11"/>
        <v>di cui: esigibili oltre l'esercizio successivo(4)</v>
      </c>
      <c r="B64" s="123">
        <f t="shared" si="12"/>
        <v>0</v>
      </c>
      <c r="C64" s="123">
        <f t="shared" si="13"/>
        <v>0</v>
      </c>
      <c r="D64" s="123">
        <f t="shared" si="14"/>
        <v>0</v>
      </c>
      <c r="E64" s="123">
        <f t="shared" si="15"/>
        <v>0</v>
      </c>
      <c r="F64" s="123">
        <f t="shared" si="16"/>
        <v>0</v>
      </c>
      <c r="G64" s="122" t="str">
        <f t="shared" si="17"/>
        <v/>
      </c>
      <c r="R64" s="119" t="s">
        <v>343</v>
      </c>
      <c r="V64" s="119" t="s">
        <v>687</v>
      </c>
      <c r="W64" s="119" t="s">
        <v>687</v>
      </c>
    </row>
    <row r="65" spans="1:23">
      <c r="A65" s="120" t="str">
        <f t="shared" si="11"/>
        <v>C.II.4. Controllanti</v>
      </c>
      <c r="B65" s="123">
        <f t="shared" si="12"/>
        <v>0</v>
      </c>
      <c r="C65" s="123">
        <f t="shared" si="13"/>
        <v>0</v>
      </c>
      <c r="D65" s="123">
        <f t="shared" si="14"/>
        <v>0</v>
      </c>
      <c r="E65" s="123">
        <f t="shared" si="15"/>
        <v>0</v>
      </c>
      <c r="F65" s="123">
        <f t="shared" si="16"/>
        <v>0</v>
      </c>
      <c r="G65" s="122" t="str">
        <f t="shared" si="17"/>
        <v/>
      </c>
      <c r="R65" s="119" t="s">
        <v>346</v>
      </c>
      <c r="S65" s="119" t="s">
        <v>687</v>
      </c>
      <c r="T65" s="119" t="s">
        <v>687</v>
      </c>
      <c r="V65" s="119" t="s">
        <v>687</v>
      </c>
      <c r="W65" s="119" t="s">
        <v>687</v>
      </c>
    </row>
    <row r="66" spans="1:23">
      <c r="A66" s="120" t="str">
        <f t="shared" si="11"/>
        <v>di cui: esigibili oltre l'esercizio successivo(5)</v>
      </c>
      <c r="B66" s="123">
        <f t="shared" si="12"/>
        <v>0</v>
      </c>
      <c r="C66" s="123">
        <f t="shared" si="13"/>
        <v>0</v>
      </c>
      <c r="D66" s="123">
        <f t="shared" si="14"/>
        <v>0</v>
      </c>
      <c r="E66" s="123">
        <f t="shared" si="15"/>
        <v>0</v>
      </c>
      <c r="F66" s="123">
        <f t="shared" si="16"/>
        <v>0</v>
      </c>
      <c r="G66" s="122" t="str">
        <f t="shared" si="17"/>
        <v/>
      </c>
      <c r="R66" s="119" t="s">
        <v>347</v>
      </c>
      <c r="V66" s="119" t="s">
        <v>687</v>
      </c>
      <c r="W66" s="119" t="s">
        <v>687</v>
      </c>
    </row>
    <row r="67" spans="1:23">
      <c r="A67" s="120" t="str">
        <f t="shared" si="11"/>
        <v>C.II.4.BIS Crediti Tributari</v>
      </c>
      <c r="B67" s="123">
        <f t="shared" si="12"/>
        <v>0</v>
      </c>
      <c r="C67" s="123">
        <f t="shared" si="13"/>
        <v>0</v>
      </c>
      <c r="D67" s="123">
        <f t="shared" si="14"/>
        <v>0</v>
      </c>
      <c r="E67" s="123">
        <f t="shared" si="15"/>
        <v>0</v>
      </c>
      <c r="F67" s="123">
        <f t="shared" si="16"/>
        <v>0</v>
      </c>
      <c r="G67" s="122" t="str">
        <f t="shared" si="17"/>
        <v/>
      </c>
      <c r="R67" s="119" t="s">
        <v>348</v>
      </c>
      <c r="S67" s="119" t="s">
        <v>687</v>
      </c>
      <c r="T67" s="119" t="s">
        <v>687</v>
      </c>
      <c r="V67" s="119" t="s">
        <v>687</v>
      </c>
      <c r="W67" s="119" t="s">
        <v>687</v>
      </c>
    </row>
    <row r="68" spans="1:23">
      <c r="A68" s="120" t="str">
        <f t="shared" si="11"/>
        <v>di cui: esigibili oltre l'esercizio successivo(7)</v>
      </c>
      <c r="B68" s="123">
        <f t="shared" si="12"/>
        <v>0</v>
      </c>
      <c r="C68" s="123">
        <f t="shared" si="13"/>
        <v>0</v>
      </c>
      <c r="D68" s="123">
        <f t="shared" si="14"/>
        <v>0</v>
      </c>
      <c r="E68" s="123">
        <f t="shared" si="15"/>
        <v>0</v>
      </c>
      <c r="F68" s="123">
        <f t="shared" si="16"/>
        <v>0</v>
      </c>
      <c r="G68" s="122" t="str">
        <f t="shared" si="17"/>
        <v/>
      </c>
      <c r="R68" s="119" t="s">
        <v>349</v>
      </c>
      <c r="V68" s="119" t="s">
        <v>687</v>
      </c>
      <c r="W68" s="119" t="s">
        <v>687</v>
      </c>
    </row>
    <row r="69" spans="1:23">
      <c r="A69" s="120" t="str">
        <f t="shared" si="11"/>
        <v>C.II.4.TER  Crediti per Imposte anticipate</v>
      </c>
      <c r="B69" s="123">
        <f t="shared" si="12"/>
        <v>0</v>
      </c>
      <c r="C69" s="123">
        <f t="shared" si="13"/>
        <v>0</v>
      </c>
      <c r="D69" s="123">
        <f t="shared" si="14"/>
        <v>0</v>
      </c>
      <c r="E69" s="123">
        <f t="shared" si="15"/>
        <v>0</v>
      </c>
      <c r="F69" s="123">
        <f t="shared" si="16"/>
        <v>0</v>
      </c>
      <c r="G69" s="122" t="str">
        <f t="shared" si="17"/>
        <v/>
      </c>
      <c r="R69" s="119" t="s">
        <v>352</v>
      </c>
      <c r="S69" s="119" t="s">
        <v>687</v>
      </c>
      <c r="T69" s="119" t="s">
        <v>687</v>
      </c>
      <c r="V69" s="119" t="s">
        <v>687</v>
      </c>
      <c r="W69" s="119" t="s">
        <v>687</v>
      </c>
    </row>
    <row r="70" spans="1:23">
      <c r="A70" s="120" t="str">
        <f t="shared" si="11"/>
        <v>di cui: esigibili oltre l'esercizio successivo(8)</v>
      </c>
      <c r="B70" s="123">
        <f t="shared" si="12"/>
        <v>0</v>
      </c>
      <c r="C70" s="123">
        <f t="shared" si="13"/>
        <v>0</v>
      </c>
      <c r="D70" s="123">
        <f t="shared" si="14"/>
        <v>0</v>
      </c>
      <c r="E70" s="123">
        <f t="shared" si="15"/>
        <v>0</v>
      </c>
      <c r="F70" s="123">
        <f t="shared" si="16"/>
        <v>0</v>
      </c>
      <c r="G70" s="122" t="str">
        <f t="shared" si="17"/>
        <v/>
      </c>
      <c r="R70" s="119" t="s">
        <v>353</v>
      </c>
      <c r="S70" s="119" t="s">
        <v>821</v>
      </c>
      <c r="T70" s="119" t="s">
        <v>820</v>
      </c>
      <c r="V70" s="119" t="s">
        <v>819</v>
      </c>
      <c r="W70" s="119" t="s">
        <v>819</v>
      </c>
    </row>
    <row r="71" spans="1:23">
      <c r="A71" s="120" t="str">
        <f t="shared" si="11"/>
        <v>C.II.5. Altri</v>
      </c>
      <c r="B71" s="123">
        <f t="shared" si="12"/>
        <v>0</v>
      </c>
      <c r="C71" s="123">
        <f t="shared" si="13"/>
        <v>0</v>
      </c>
      <c r="D71" s="123">
        <f t="shared" si="14"/>
        <v>0</v>
      </c>
      <c r="E71" s="123">
        <f t="shared" si="15"/>
        <v>0</v>
      </c>
      <c r="F71" s="123">
        <f t="shared" si="16"/>
        <v>0</v>
      </c>
      <c r="G71" s="122" t="str">
        <f t="shared" si="17"/>
        <v/>
      </c>
      <c r="R71" s="119" t="s">
        <v>354</v>
      </c>
      <c r="V71" s="119" t="s">
        <v>687</v>
      </c>
      <c r="W71" s="119" t="s">
        <v>687</v>
      </c>
    </row>
    <row r="72" spans="1:23">
      <c r="A72" s="120" t="str">
        <f t="shared" si="11"/>
        <v>di cui: esigibili oltre l'esercizio successivo(9)</v>
      </c>
      <c r="B72" s="123">
        <f t="shared" si="12"/>
        <v>0</v>
      </c>
      <c r="C72" s="123">
        <f t="shared" si="13"/>
        <v>0</v>
      </c>
      <c r="D72" s="123">
        <f t="shared" si="14"/>
        <v>0</v>
      </c>
      <c r="E72" s="123">
        <f t="shared" si="15"/>
        <v>0</v>
      </c>
      <c r="F72" s="123">
        <f t="shared" si="16"/>
        <v>0</v>
      </c>
      <c r="G72" s="122" t="str">
        <f t="shared" si="17"/>
        <v/>
      </c>
      <c r="R72" s="119" t="s">
        <v>355</v>
      </c>
      <c r="V72" s="119" t="s">
        <v>687</v>
      </c>
      <c r="W72" s="119" t="s">
        <v>687</v>
      </c>
    </row>
    <row r="73" spans="1:23">
      <c r="A73" s="120" t="str">
        <f t="shared" si="11"/>
        <v>C.III. ATTIVITA' FINANZIARIE</v>
      </c>
      <c r="B73" s="123">
        <f t="shared" si="12"/>
        <v>18000</v>
      </c>
      <c r="C73" s="123">
        <f t="shared" si="13"/>
        <v>21334</v>
      </c>
      <c r="D73" s="123">
        <f t="shared" si="14"/>
        <v>0</v>
      </c>
      <c r="E73" s="123">
        <f t="shared" si="15"/>
        <v>20397</v>
      </c>
      <c r="F73" s="123">
        <f t="shared" si="16"/>
        <v>20397</v>
      </c>
      <c r="G73" s="122">
        <f t="shared" si="17"/>
        <v>0</v>
      </c>
      <c r="R73" s="119" t="s">
        <v>356</v>
      </c>
      <c r="V73" s="119" t="s">
        <v>687</v>
      </c>
      <c r="W73" s="119" t="s">
        <v>687</v>
      </c>
    </row>
    <row r="74" spans="1:23">
      <c r="A74" s="120" t="str">
        <f t="shared" si="11"/>
        <v>C.III.1. In imprese Controllate</v>
      </c>
      <c r="B74" s="123">
        <f t="shared" si="12"/>
        <v>0</v>
      </c>
      <c r="C74" s="123">
        <f t="shared" si="13"/>
        <v>0</v>
      </c>
      <c r="D74" s="123">
        <f t="shared" si="14"/>
        <v>0</v>
      </c>
      <c r="E74" s="123">
        <f t="shared" si="15"/>
        <v>0</v>
      </c>
      <c r="F74" s="123">
        <f t="shared" si="16"/>
        <v>0</v>
      </c>
      <c r="G74" s="122" t="str">
        <f t="shared" si="17"/>
        <v/>
      </c>
      <c r="R74" s="119" t="s">
        <v>358</v>
      </c>
      <c r="V74" s="119" t="s">
        <v>687</v>
      </c>
      <c r="W74" s="119" t="s">
        <v>687</v>
      </c>
    </row>
    <row r="75" spans="1:23">
      <c r="A75" s="120" t="str">
        <f t="shared" si="11"/>
        <v>C.III.2. In imprese Collegate</v>
      </c>
      <c r="B75" s="123">
        <f t="shared" si="12"/>
        <v>0</v>
      </c>
      <c r="C75" s="123">
        <f t="shared" si="13"/>
        <v>0</v>
      </c>
      <c r="D75" s="123">
        <f t="shared" si="14"/>
        <v>0</v>
      </c>
      <c r="E75" s="123">
        <f t="shared" si="15"/>
        <v>0</v>
      </c>
      <c r="F75" s="123">
        <f t="shared" si="16"/>
        <v>0</v>
      </c>
      <c r="G75" s="122" t="str">
        <f t="shared" si="17"/>
        <v/>
      </c>
      <c r="R75" s="119" t="s">
        <v>359</v>
      </c>
      <c r="V75" s="119" t="s">
        <v>687</v>
      </c>
      <c r="W75" s="119" t="s">
        <v>687</v>
      </c>
    </row>
    <row r="76" spans="1:23">
      <c r="A76" s="120" t="str">
        <f t="shared" si="11"/>
        <v>C.III.3. In imprese Controllanti</v>
      </c>
      <c r="B76" s="123">
        <f t="shared" si="12"/>
        <v>0</v>
      </c>
      <c r="C76" s="123">
        <f t="shared" si="13"/>
        <v>0</v>
      </c>
      <c r="D76" s="123">
        <f t="shared" si="14"/>
        <v>0</v>
      </c>
      <c r="E76" s="123">
        <f t="shared" si="15"/>
        <v>0</v>
      </c>
      <c r="F76" s="123">
        <f t="shared" si="16"/>
        <v>0</v>
      </c>
      <c r="G76" s="122" t="str">
        <f t="shared" si="17"/>
        <v/>
      </c>
      <c r="R76" s="119" t="s">
        <v>360</v>
      </c>
      <c r="V76" s="119" t="s">
        <v>687</v>
      </c>
      <c r="W76" s="119" t="s">
        <v>687</v>
      </c>
    </row>
    <row r="77" spans="1:23">
      <c r="A77" s="120" t="str">
        <f t="shared" si="11"/>
        <v>C.III.4. Altre partecipazioni</v>
      </c>
      <c r="B77" s="123">
        <f t="shared" si="12"/>
        <v>0</v>
      </c>
      <c r="C77" s="123">
        <f t="shared" si="13"/>
        <v>0</v>
      </c>
      <c r="D77" s="123">
        <f t="shared" si="14"/>
        <v>0</v>
      </c>
      <c r="E77" s="123">
        <f t="shared" si="15"/>
        <v>0</v>
      </c>
      <c r="F77" s="123">
        <f t="shared" si="16"/>
        <v>0</v>
      </c>
      <c r="G77" s="122" t="str">
        <f t="shared" si="17"/>
        <v/>
      </c>
      <c r="R77" s="119" t="s">
        <v>362</v>
      </c>
      <c r="V77" s="119" t="s">
        <v>687</v>
      </c>
      <c r="W77" s="119" t="s">
        <v>687</v>
      </c>
    </row>
    <row r="78" spans="1:23">
      <c r="A78" s="120" t="str">
        <f t="shared" si="11"/>
        <v>C.III.5. Azioni proprie</v>
      </c>
      <c r="B78" s="123">
        <f t="shared" si="12"/>
        <v>0</v>
      </c>
      <c r="C78" s="123">
        <f t="shared" si="13"/>
        <v>0</v>
      </c>
      <c r="D78" s="123">
        <f t="shared" si="14"/>
        <v>0</v>
      </c>
      <c r="E78" s="123">
        <f t="shared" si="15"/>
        <v>0</v>
      </c>
      <c r="F78" s="123">
        <f t="shared" si="16"/>
        <v>0</v>
      </c>
      <c r="G78" s="122" t="str">
        <f t="shared" si="17"/>
        <v/>
      </c>
      <c r="R78" s="119" t="s">
        <v>364</v>
      </c>
      <c r="S78" s="119" t="s">
        <v>818</v>
      </c>
      <c r="T78" s="119" t="s">
        <v>817</v>
      </c>
      <c r="V78" s="119" t="s">
        <v>816</v>
      </c>
      <c r="W78" s="119" t="s">
        <v>815</v>
      </c>
    </row>
    <row r="79" spans="1:23">
      <c r="A79" s="120" t="str">
        <f t="shared" si="11"/>
        <v>Valore nominale(2)</v>
      </c>
      <c r="B79" s="123">
        <f t="shared" si="12"/>
        <v>0</v>
      </c>
      <c r="C79" s="123">
        <f t="shared" si="13"/>
        <v>0</v>
      </c>
      <c r="D79" s="123">
        <f t="shared" si="14"/>
        <v>0</v>
      </c>
      <c r="E79" s="123">
        <f t="shared" si="15"/>
        <v>0</v>
      </c>
      <c r="F79" s="123">
        <f t="shared" si="16"/>
        <v>0</v>
      </c>
      <c r="G79" s="122" t="str">
        <f t="shared" si="17"/>
        <v/>
      </c>
      <c r="R79" s="119" t="s">
        <v>368</v>
      </c>
      <c r="V79" s="119" t="s">
        <v>687</v>
      </c>
      <c r="W79" s="119" t="s">
        <v>687</v>
      </c>
    </row>
    <row r="80" spans="1:23">
      <c r="A80" s="120" t="str">
        <f t="shared" si="11"/>
        <v>C.III.6. Altri titoli</v>
      </c>
      <c r="B80" s="123">
        <f t="shared" si="12"/>
        <v>0</v>
      </c>
      <c r="C80" s="123">
        <f t="shared" si="13"/>
        <v>0</v>
      </c>
      <c r="D80" s="123">
        <f t="shared" si="14"/>
        <v>0</v>
      </c>
      <c r="E80" s="123">
        <f t="shared" si="15"/>
        <v>0</v>
      </c>
      <c r="F80" s="123">
        <f t="shared" si="16"/>
        <v>0</v>
      </c>
      <c r="G80" s="122" t="str">
        <f t="shared" si="17"/>
        <v/>
      </c>
      <c r="R80" s="119" t="s">
        <v>369</v>
      </c>
      <c r="V80" s="119" t="s">
        <v>687</v>
      </c>
      <c r="W80" s="119" t="s">
        <v>687</v>
      </c>
    </row>
    <row r="81" spans="1:23">
      <c r="A81" s="120" t="str">
        <f t="shared" si="11"/>
        <v>C.IV. DISPONIBILITA'  LIQUIDE</v>
      </c>
      <c r="B81" s="123">
        <f t="shared" si="12"/>
        <v>334248</v>
      </c>
      <c r="C81" s="123">
        <f t="shared" si="13"/>
        <v>343624</v>
      </c>
      <c r="D81" s="123">
        <f t="shared" si="14"/>
        <v>0</v>
      </c>
      <c r="E81" s="123">
        <f t="shared" si="15"/>
        <v>140438</v>
      </c>
      <c r="F81" s="123">
        <f t="shared" si="16"/>
        <v>199708</v>
      </c>
      <c r="G81" s="122">
        <f t="shared" si="17"/>
        <v>0.42203677067460377</v>
      </c>
      <c r="R81" s="119" t="s">
        <v>370</v>
      </c>
      <c r="V81" s="119" t="s">
        <v>687</v>
      </c>
      <c r="W81" s="119" t="s">
        <v>687</v>
      </c>
    </row>
    <row r="82" spans="1:23">
      <c r="A82" s="120" t="str">
        <f t="shared" ref="A82:A113" si="18">R79</f>
        <v>C.IV.1. Depositi bancari</v>
      </c>
      <c r="B82" s="123">
        <f t="shared" ref="B82:B113" si="19">S79*1</f>
        <v>0</v>
      </c>
      <c r="C82" s="123">
        <f t="shared" ref="C82:C113" si="20">T79*1</f>
        <v>0</v>
      </c>
      <c r="D82" s="123">
        <f t="shared" ref="D82:D113" si="21">U79*1</f>
        <v>0</v>
      </c>
      <c r="E82" s="123">
        <f t="shared" ref="E82:E113" si="22">V79*1</f>
        <v>0</v>
      </c>
      <c r="F82" s="123">
        <f t="shared" ref="F82:F113" si="23">W79*1</f>
        <v>0</v>
      </c>
      <c r="G82" s="122" t="str">
        <f t="shared" ref="G82:G113" si="24">IF( E82&lt;&gt;0,F82/E82-1,"")</f>
        <v/>
      </c>
      <c r="R82" s="119" t="s">
        <v>371</v>
      </c>
      <c r="S82" s="119" t="s">
        <v>814</v>
      </c>
      <c r="T82" s="119" t="s">
        <v>813</v>
      </c>
      <c r="V82" s="119" t="s">
        <v>812</v>
      </c>
      <c r="W82" s="119" t="s">
        <v>811</v>
      </c>
    </row>
    <row r="83" spans="1:23">
      <c r="A83" s="120" t="str">
        <f t="shared" si="18"/>
        <v>C.IV.2. Assegni</v>
      </c>
      <c r="B83" s="123">
        <f t="shared" si="19"/>
        <v>0</v>
      </c>
      <c r="C83" s="123">
        <f t="shared" si="20"/>
        <v>0</v>
      </c>
      <c r="D83" s="123">
        <f t="shared" si="21"/>
        <v>0</v>
      </c>
      <c r="E83" s="123">
        <f t="shared" si="22"/>
        <v>0</v>
      </c>
      <c r="F83" s="123">
        <f t="shared" si="23"/>
        <v>0</v>
      </c>
      <c r="G83" s="122" t="str">
        <f t="shared" si="24"/>
        <v/>
      </c>
      <c r="R83" s="119" t="s">
        <v>375</v>
      </c>
      <c r="V83" s="119" t="s">
        <v>687</v>
      </c>
      <c r="W83" s="119" t="s">
        <v>687</v>
      </c>
    </row>
    <row r="84" spans="1:23">
      <c r="A84" s="120" t="str">
        <f t="shared" si="18"/>
        <v>C.IV.3. Danaro in cassa</v>
      </c>
      <c r="B84" s="123">
        <f t="shared" si="19"/>
        <v>0</v>
      </c>
      <c r="C84" s="123">
        <f t="shared" si="20"/>
        <v>0</v>
      </c>
      <c r="D84" s="123">
        <f t="shared" si="21"/>
        <v>0</v>
      </c>
      <c r="E84" s="123">
        <f t="shared" si="22"/>
        <v>0</v>
      </c>
      <c r="F84" s="123">
        <f t="shared" si="23"/>
        <v>0</v>
      </c>
      <c r="G84" s="122" t="str">
        <f t="shared" si="24"/>
        <v/>
      </c>
      <c r="R84" s="119" t="s">
        <v>376</v>
      </c>
      <c r="S84" s="119" t="s">
        <v>788</v>
      </c>
      <c r="T84" s="119" t="s">
        <v>787</v>
      </c>
      <c r="V84" s="119" t="s">
        <v>786</v>
      </c>
      <c r="W84" s="119" t="s">
        <v>785</v>
      </c>
    </row>
    <row r="85" spans="1:23">
      <c r="A85" s="120" t="str">
        <f t="shared" si="18"/>
        <v>D. RATEI E RISCONTI</v>
      </c>
      <c r="B85" s="123">
        <f t="shared" si="19"/>
        <v>1331</v>
      </c>
      <c r="C85" s="123">
        <f t="shared" si="20"/>
        <v>3254</v>
      </c>
      <c r="D85" s="123">
        <f t="shared" si="21"/>
        <v>0</v>
      </c>
      <c r="E85" s="123">
        <f t="shared" si="22"/>
        <v>21933</v>
      </c>
      <c r="F85" s="123">
        <f t="shared" si="23"/>
        <v>18951</v>
      </c>
      <c r="G85" s="122">
        <f t="shared" si="24"/>
        <v>-0.13595951306250853</v>
      </c>
      <c r="R85" s="119" t="s">
        <v>380</v>
      </c>
      <c r="S85" s="119" t="s">
        <v>810</v>
      </c>
      <c r="T85" s="119" t="s">
        <v>809</v>
      </c>
      <c r="V85" s="119" t="s">
        <v>808</v>
      </c>
      <c r="W85" s="119" t="s">
        <v>807</v>
      </c>
    </row>
    <row r="86" spans="1:23">
      <c r="A86" s="120" t="str">
        <f t="shared" si="18"/>
        <v>di cui: disaggio su prestiti</v>
      </c>
      <c r="B86" s="123">
        <f t="shared" si="19"/>
        <v>0</v>
      </c>
      <c r="C86" s="123">
        <f t="shared" si="20"/>
        <v>0</v>
      </c>
      <c r="D86" s="123">
        <f t="shared" si="21"/>
        <v>0</v>
      </c>
      <c r="E86" s="123">
        <f t="shared" si="22"/>
        <v>0</v>
      </c>
      <c r="F86" s="123">
        <f t="shared" si="23"/>
        <v>0</v>
      </c>
      <c r="G86" s="122" t="str">
        <f t="shared" si="24"/>
        <v/>
      </c>
      <c r="R86" s="119" t="s">
        <v>384</v>
      </c>
      <c r="V86" s="119" t="s">
        <v>687</v>
      </c>
      <c r="W86" s="119" t="s">
        <v>687</v>
      </c>
    </row>
    <row r="87" spans="1:23">
      <c r="A87" s="125" t="str">
        <f t="shared" si="18"/>
        <v>TOTALE ATTIVO</v>
      </c>
      <c r="B87" s="124">
        <f t="shared" si="19"/>
        <v>3124325</v>
      </c>
      <c r="C87" s="124">
        <f t="shared" si="20"/>
        <v>3335945</v>
      </c>
      <c r="D87" s="124">
        <f t="shared" si="21"/>
        <v>0</v>
      </c>
      <c r="E87" s="124">
        <f t="shared" si="22"/>
        <v>3236142</v>
      </c>
      <c r="F87" s="124">
        <f t="shared" si="23"/>
        <v>3450062</v>
      </c>
      <c r="G87" s="122">
        <f t="shared" si="24"/>
        <v>6.6103403373523273E-2</v>
      </c>
      <c r="R87" s="119" t="s">
        <v>385</v>
      </c>
      <c r="S87" s="119" t="s">
        <v>806</v>
      </c>
      <c r="T87" s="119" t="s">
        <v>806</v>
      </c>
      <c r="V87" s="119" t="s">
        <v>806</v>
      </c>
      <c r="W87" s="119" t="s">
        <v>806</v>
      </c>
    </row>
    <row r="88" spans="1:23">
      <c r="A88" s="120" t="str">
        <f t="shared" si="18"/>
        <v>A. PATRIMONIO NETTO (+-)</v>
      </c>
      <c r="B88" s="123">
        <f t="shared" si="19"/>
        <v>278002</v>
      </c>
      <c r="C88" s="123">
        <f t="shared" si="20"/>
        <v>356749</v>
      </c>
      <c r="D88" s="123">
        <f t="shared" si="21"/>
        <v>0</v>
      </c>
      <c r="E88" s="123">
        <f t="shared" si="22"/>
        <v>457421</v>
      </c>
      <c r="F88" s="123">
        <f t="shared" si="23"/>
        <v>484883</v>
      </c>
      <c r="G88" s="122">
        <f t="shared" si="24"/>
        <v>6.0036596483327154E-2</v>
      </c>
      <c r="R88" s="119" t="s">
        <v>388</v>
      </c>
      <c r="S88" s="119" t="s">
        <v>687</v>
      </c>
      <c r="V88" s="119" t="s">
        <v>687</v>
      </c>
      <c r="W88" s="119" t="s">
        <v>687</v>
      </c>
    </row>
    <row r="89" spans="1:23">
      <c r="A89" s="120" t="str">
        <f t="shared" si="18"/>
        <v>PATR. NETTO DEL GRUPPO (+-)</v>
      </c>
      <c r="B89" s="123">
        <f t="shared" si="19"/>
        <v>0</v>
      </c>
      <c r="C89" s="123">
        <f t="shared" si="20"/>
        <v>0</v>
      </c>
      <c r="D89" s="123">
        <f t="shared" si="21"/>
        <v>0</v>
      </c>
      <c r="E89" s="123">
        <f t="shared" si="22"/>
        <v>0</v>
      </c>
      <c r="F89" s="123">
        <f t="shared" si="23"/>
        <v>0</v>
      </c>
      <c r="G89" s="122" t="str">
        <f t="shared" si="24"/>
        <v/>
      </c>
      <c r="R89" s="119" t="s">
        <v>389</v>
      </c>
      <c r="S89" s="119" t="s">
        <v>687</v>
      </c>
      <c r="V89" s="119" t="s">
        <v>687</v>
      </c>
      <c r="W89" s="119" t="s">
        <v>687</v>
      </c>
    </row>
    <row r="90" spans="1:23">
      <c r="A90" s="120" t="str">
        <f t="shared" si="18"/>
        <v>A.I. Capitale sociale</v>
      </c>
      <c r="B90" s="123">
        <f t="shared" si="19"/>
        <v>50000</v>
      </c>
      <c r="C90" s="123">
        <f t="shared" si="20"/>
        <v>50000</v>
      </c>
      <c r="D90" s="123">
        <f t="shared" si="21"/>
        <v>0</v>
      </c>
      <c r="E90" s="123">
        <f t="shared" si="22"/>
        <v>50000</v>
      </c>
      <c r="F90" s="123">
        <f t="shared" si="23"/>
        <v>50000</v>
      </c>
      <c r="G90" s="122">
        <f t="shared" si="24"/>
        <v>0</v>
      </c>
      <c r="R90" s="119" t="s">
        <v>390</v>
      </c>
      <c r="S90" s="119" t="s">
        <v>687</v>
      </c>
      <c r="V90" s="119" t="s">
        <v>687</v>
      </c>
      <c r="W90" s="119" t="s">
        <v>687</v>
      </c>
    </row>
    <row r="91" spans="1:23">
      <c r="A91" s="120" t="str">
        <f t="shared" si="18"/>
        <v>di cui: Versamenti soci in c/capitale</v>
      </c>
      <c r="B91" s="123">
        <f t="shared" si="19"/>
        <v>0</v>
      </c>
      <c r="C91" s="123">
        <f t="shared" si="20"/>
        <v>0</v>
      </c>
      <c r="D91" s="123">
        <f t="shared" si="21"/>
        <v>0</v>
      </c>
      <c r="E91" s="123">
        <f t="shared" si="22"/>
        <v>0</v>
      </c>
      <c r="F91" s="123">
        <f t="shared" si="23"/>
        <v>0</v>
      </c>
      <c r="G91" s="122" t="str">
        <f t="shared" si="24"/>
        <v/>
      </c>
      <c r="R91" s="119" t="s">
        <v>392</v>
      </c>
      <c r="S91" s="119" t="s">
        <v>687</v>
      </c>
      <c r="V91" s="119" t="s">
        <v>687</v>
      </c>
      <c r="W91" s="119" t="s">
        <v>687</v>
      </c>
    </row>
    <row r="92" spans="1:23">
      <c r="A92" s="120" t="str">
        <f t="shared" si="18"/>
        <v>di cui: Versamenti in c/futuro aumento di capitale</v>
      </c>
      <c r="B92" s="123">
        <f t="shared" si="19"/>
        <v>0</v>
      </c>
      <c r="C92" s="123">
        <f t="shared" si="20"/>
        <v>0</v>
      </c>
      <c r="D92" s="123">
        <f t="shared" si="21"/>
        <v>0</v>
      </c>
      <c r="E92" s="123">
        <f t="shared" si="22"/>
        <v>0</v>
      </c>
      <c r="F92" s="123">
        <f t="shared" si="23"/>
        <v>0</v>
      </c>
      <c r="G92" s="122" t="str">
        <f t="shared" si="24"/>
        <v/>
      </c>
      <c r="R92" s="119" t="s">
        <v>393</v>
      </c>
      <c r="S92" s="119" t="s">
        <v>687</v>
      </c>
      <c r="T92" s="119" t="s">
        <v>687</v>
      </c>
      <c r="V92" s="119" t="s">
        <v>687</v>
      </c>
      <c r="W92" s="119" t="s">
        <v>687</v>
      </c>
    </row>
    <row r="93" spans="1:23">
      <c r="A93" s="120" t="str">
        <f t="shared" si="18"/>
        <v>di cui: Versamenti in c/capitale</v>
      </c>
      <c r="B93" s="123">
        <f t="shared" si="19"/>
        <v>0</v>
      </c>
      <c r="C93" s="123">
        <f t="shared" si="20"/>
        <v>0</v>
      </c>
      <c r="D93" s="123">
        <f t="shared" si="21"/>
        <v>0</v>
      </c>
      <c r="E93" s="123">
        <f t="shared" si="22"/>
        <v>0</v>
      </c>
      <c r="F93" s="123">
        <f t="shared" si="23"/>
        <v>0</v>
      </c>
      <c r="G93" s="122" t="str">
        <f t="shared" si="24"/>
        <v/>
      </c>
      <c r="R93" s="119" t="s">
        <v>394</v>
      </c>
      <c r="S93" s="119" t="s">
        <v>687</v>
      </c>
      <c r="T93" s="119" t="s">
        <v>687</v>
      </c>
      <c r="V93" s="119" t="s">
        <v>687</v>
      </c>
      <c r="W93" s="119" t="s">
        <v>687</v>
      </c>
    </row>
    <row r="94" spans="1:23">
      <c r="A94" s="120" t="str">
        <f t="shared" si="18"/>
        <v>di cui: Versamenti a copertura perdite</v>
      </c>
      <c r="B94" s="123">
        <f t="shared" si="19"/>
        <v>0</v>
      </c>
      <c r="C94" s="123">
        <f t="shared" si="20"/>
        <v>0</v>
      </c>
      <c r="D94" s="123">
        <f t="shared" si="21"/>
        <v>0</v>
      </c>
      <c r="E94" s="123">
        <f t="shared" si="22"/>
        <v>0</v>
      </c>
      <c r="F94" s="123">
        <f t="shared" si="23"/>
        <v>0</v>
      </c>
      <c r="G94" s="122" t="str">
        <f t="shared" si="24"/>
        <v/>
      </c>
      <c r="R94" s="119" t="s">
        <v>395</v>
      </c>
      <c r="S94" s="119" t="s">
        <v>805</v>
      </c>
      <c r="T94" s="119" t="s">
        <v>725</v>
      </c>
      <c r="V94" s="119" t="s">
        <v>725</v>
      </c>
      <c r="W94" s="119" t="s">
        <v>725</v>
      </c>
    </row>
    <row r="95" spans="1:23">
      <c r="A95" s="120" t="str">
        <f t="shared" si="18"/>
        <v>A.II. Riserva sovrapprapprezzo</v>
      </c>
      <c r="B95" s="123">
        <f t="shared" si="19"/>
        <v>0</v>
      </c>
      <c r="C95" s="123">
        <f t="shared" si="20"/>
        <v>0</v>
      </c>
      <c r="D95" s="123">
        <f t="shared" si="21"/>
        <v>0</v>
      </c>
      <c r="E95" s="123">
        <f t="shared" si="22"/>
        <v>0</v>
      </c>
      <c r="F95" s="123">
        <f t="shared" si="23"/>
        <v>0</v>
      </c>
      <c r="G95" s="122" t="str">
        <f t="shared" si="24"/>
        <v/>
      </c>
      <c r="R95" s="119" t="s">
        <v>399</v>
      </c>
      <c r="S95" s="119" t="s">
        <v>687</v>
      </c>
      <c r="T95" s="119" t="s">
        <v>687</v>
      </c>
      <c r="V95" s="119" t="s">
        <v>687</v>
      </c>
      <c r="W95" s="119" t="s">
        <v>687</v>
      </c>
    </row>
    <row r="96" spans="1:23">
      <c r="A96" s="120" t="str">
        <f t="shared" si="18"/>
        <v>A.III. Riserva rivalutazione</v>
      </c>
      <c r="B96" s="123">
        <f t="shared" si="19"/>
        <v>0</v>
      </c>
      <c r="C96" s="123">
        <f t="shared" si="20"/>
        <v>0</v>
      </c>
      <c r="D96" s="123">
        <f t="shared" si="21"/>
        <v>0</v>
      </c>
      <c r="E96" s="123">
        <f t="shared" si="22"/>
        <v>0</v>
      </c>
      <c r="F96" s="123">
        <f t="shared" si="23"/>
        <v>0</v>
      </c>
      <c r="G96" s="122" t="str">
        <f t="shared" si="24"/>
        <v/>
      </c>
      <c r="R96" s="119" t="s">
        <v>400</v>
      </c>
      <c r="S96" s="119" t="s">
        <v>687</v>
      </c>
      <c r="T96" s="119" t="s">
        <v>687</v>
      </c>
      <c r="V96" s="119" t="s">
        <v>687</v>
      </c>
      <c r="W96" s="119" t="s">
        <v>687</v>
      </c>
    </row>
    <row r="97" spans="1:23">
      <c r="A97" s="120" t="str">
        <f t="shared" si="18"/>
        <v>A.IV. Riserva legale</v>
      </c>
      <c r="B97" s="123">
        <f t="shared" si="19"/>
        <v>6400</v>
      </c>
      <c r="C97" s="123">
        <f t="shared" si="20"/>
        <v>10000</v>
      </c>
      <c r="D97" s="123">
        <f t="shared" si="21"/>
        <v>0</v>
      </c>
      <c r="E97" s="123">
        <f t="shared" si="22"/>
        <v>10000</v>
      </c>
      <c r="F97" s="123">
        <f t="shared" si="23"/>
        <v>10000</v>
      </c>
      <c r="G97" s="122">
        <f t="shared" si="24"/>
        <v>0</v>
      </c>
      <c r="R97" s="119" t="s">
        <v>401</v>
      </c>
      <c r="S97" s="119" t="s">
        <v>687</v>
      </c>
      <c r="T97" s="119" t="s">
        <v>804</v>
      </c>
      <c r="V97" s="119" t="s">
        <v>687</v>
      </c>
      <c r="W97" s="119" t="s">
        <v>803</v>
      </c>
    </row>
    <row r="98" spans="1:23">
      <c r="A98" s="120" t="str">
        <f t="shared" si="18"/>
        <v>A.V. Riserva azioni proprie</v>
      </c>
      <c r="B98" s="123">
        <f t="shared" si="19"/>
        <v>0</v>
      </c>
      <c r="C98" s="123">
        <f t="shared" si="20"/>
        <v>0</v>
      </c>
      <c r="D98" s="123">
        <f t="shared" si="21"/>
        <v>0</v>
      </c>
      <c r="E98" s="123">
        <f t="shared" si="22"/>
        <v>0</v>
      </c>
      <c r="F98" s="123">
        <f t="shared" si="23"/>
        <v>0</v>
      </c>
      <c r="G98" s="122" t="str">
        <f t="shared" si="24"/>
        <v/>
      </c>
      <c r="R98" s="119" t="s">
        <v>406</v>
      </c>
      <c r="V98" s="119" t="s">
        <v>687</v>
      </c>
      <c r="W98" s="119" t="s">
        <v>687</v>
      </c>
    </row>
    <row r="99" spans="1:23">
      <c r="A99" s="120" t="str">
        <f t="shared" si="18"/>
        <v>A.VI. Riserva statutaria</v>
      </c>
      <c r="B99" s="123">
        <f t="shared" si="19"/>
        <v>0</v>
      </c>
      <c r="C99" s="123">
        <f t="shared" si="20"/>
        <v>0</v>
      </c>
      <c r="D99" s="123">
        <f t="shared" si="21"/>
        <v>0</v>
      </c>
      <c r="E99" s="123">
        <f t="shared" si="22"/>
        <v>0</v>
      </c>
      <c r="F99" s="123">
        <f t="shared" si="23"/>
        <v>0</v>
      </c>
      <c r="G99" s="122" t="str">
        <f t="shared" si="24"/>
        <v/>
      </c>
      <c r="R99" s="119" t="s">
        <v>408</v>
      </c>
      <c r="S99" s="119" t="s">
        <v>802</v>
      </c>
      <c r="T99" s="119" t="s">
        <v>801</v>
      </c>
      <c r="V99" s="119" t="s">
        <v>800</v>
      </c>
      <c r="W99" s="119" t="s">
        <v>799</v>
      </c>
    </row>
    <row r="100" spans="1:23">
      <c r="A100" s="120" t="str">
        <f t="shared" si="18"/>
        <v>A.VII. Altre riserve</v>
      </c>
      <c r="B100" s="123">
        <f t="shared" si="19"/>
        <v>0</v>
      </c>
      <c r="C100" s="123">
        <f t="shared" si="20"/>
        <v>-2</v>
      </c>
      <c r="D100" s="123">
        <f t="shared" si="21"/>
        <v>0</v>
      </c>
      <c r="E100" s="123">
        <f t="shared" si="22"/>
        <v>0</v>
      </c>
      <c r="F100" s="123">
        <f t="shared" si="23"/>
        <v>-1</v>
      </c>
      <c r="G100" s="122" t="str">
        <f t="shared" si="24"/>
        <v/>
      </c>
      <c r="R100" s="119" t="s">
        <v>409</v>
      </c>
      <c r="S100" s="119" t="s">
        <v>692</v>
      </c>
      <c r="T100" s="119" t="s">
        <v>691</v>
      </c>
      <c r="V100" s="119" t="s">
        <v>690</v>
      </c>
      <c r="W100" s="119" t="s">
        <v>689</v>
      </c>
    </row>
    <row r="101" spans="1:23">
      <c r="A101" s="120" t="str">
        <f t="shared" si="18"/>
        <v>di cui: riserva di consolidamento</v>
      </c>
      <c r="B101" s="123">
        <f t="shared" si="19"/>
        <v>0</v>
      </c>
      <c r="C101" s="123">
        <f t="shared" si="20"/>
        <v>0</v>
      </c>
      <c r="D101" s="123">
        <f t="shared" si="21"/>
        <v>0</v>
      </c>
      <c r="E101" s="123">
        <f t="shared" si="22"/>
        <v>0</v>
      </c>
      <c r="F101" s="123">
        <f t="shared" si="23"/>
        <v>0</v>
      </c>
      <c r="G101" s="122" t="str">
        <f t="shared" si="24"/>
        <v/>
      </c>
      <c r="R101" s="119" t="s">
        <v>416</v>
      </c>
      <c r="V101" s="119" t="s">
        <v>687</v>
      </c>
      <c r="W101" s="119" t="s">
        <v>687</v>
      </c>
    </row>
    <row r="102" spans="1:23">
      <c r="A102" s="120" t="str">
        <f t="shared" si="18"/>
        <v>A.VIII. Utili / Perdite a nuovo (+-)</v>
      </c>
      <c r="B102" s="123">
        <f t="shared" si="19"/>
        <v>105005</v>
      </c>
      <c r="C102" s="123">
        <f t="shared" si="20"/>
        <v>218002</v>
      </c>
      <c r="D102" s="123">
        <f t="shared" si="21"/>
        <v>0</v>
      </c>
      <c r="E102" s="123">
        <f t="shared" si="22"/>
        <v>315000</v>
      </c>
      <c r="F102" s="123">
        <f t="shared" si="23"/>
        <v>327421</v>
      </c>
      <c r="G102" s="122">
        <f t="shared" si="24"/>
        <v>3.9431746031745929E-2</v>
      </c>
      <c r="R102" s="119" t="s">
        <v>417</v>
      </c>
      <c r="S102" s="119" t="s">
        <v>687</v>
      </c>
      <c r="T102" s="119" t="s">
        <v>687</v>
      </c>
      <c r="V102" s="119" t="s">
        <v>687</v>
      </c>
      <c r="W102" s="119" t="s">
        <v>687</v>
      </c>
    </row>
    <row r="103" spans="1:23">
      <c r="A103" s="120" t="str">
        <f t="shared" si="18"/>
        <v>A.IX. Utili / Perdite d'esercizio (+-)</v>
      </c>
      <c r="B103" s="123">
        <f t="shared" si="19"/>
        <v>116597</v>
      </c>
      <c r="C103" s="123">
        <f t="shared" si="20"/>
        <v>78749</v>
      </c>
      <c r="D103" s="123">
        <f t="shared" si="21"/>
        <v>0</v>
      </c>
      <c r="E103" s="123">
        <f t="shared" si="22"/>
        <v>82421</v>
      </c>
      <c r="F103" s="123">
        <f t="shared" si="23"/>
        <v>97463</v>
      </c>
      <c r="G103" s="122">
        <f t="shared" si="24"/>
        <v>0.1825020322490627</v>
      </c>
      <c r="R103" s="119" t="s">
        <v>418</v>
      </c>
      <c r="S103" s="119" t="s">
        <v>687</v>
      </c>
      <c r="T103" s="119" t="s">
        <v>687</v>
      </c>
      <c r="V103" s="119" t="s">
        <v>687</v>
      </c>
      <c r="W103" s="119" t="s">
        <v>687</v>
      </c>
    </row>
    <row r="104" spans="1:23">
      <c r="A104" s="120" t="str">
        <f t="shared" si="18"/>
        <v>PATR. NETTO DI TERZI (+-)</v>
      </c>
      <c r="B104" s="123">
        <f t="shared" si="19"/>
        <v>0</v>
      </c>
      <c r="C104" s="123">
        <f t="shared" si="20"/>
        <v>0</v>
      </c>
      <c r="D104" s="123">
        <f t="shared" si="21"/>
        <v>0</v>
      </c>
      <c r="E104" s="123">
        <f t="shared" si="22"/>
        <v>0</v>
      </c>
      <c r="F104" s="123">
        <f t="shared" si="23"/>
        <v>0</v>
      </c>
      <c r="G104" s="122" t="str">
        <f t="shared" si="24"/>
        <v/>
      </c>
      <c r="R104" s="119" t="s">
        <v>419</v>
      </c>
      <c r="S104" s="119" t="s">
        <v>687</v>
      </c>
      <c r="T104" s="119" t="s">
        <v>687</v>
      </c>
      <c r="V104" s="119" t="s">
        <v>687</v>
      </c>
      <c r="W104" s="119" t="s">
        <v>687</v>
      </c>
    </row>
    <row r="105" spans="1:23">
      <c r="A105" s="120" t="str">
        <f t="shared" si="18"/>
        <v>B. FONDO RISCHI</v>
      </c>
      <c r="B105" s="123">
        <f t="shared" si="19"/>
        <v>0</v>
      </c>
      <c r="C105" s="123">
        <f t="shared" si="20"/>
        <v>0</v>
      </c>
      <c r="D105" s="123">
        <f t="shared" si="21"/>
        <v>0</v>
      </c>
      <c r="E105" s="123">
        <f t="shared" si="22"/>
        <v>0</v>
      </c>
      <c r="F105" s="123">
        <f t="shared" si="23"/>
        <v>0</v>
      </c>
      <c r="G105" s="122" t="str">
        <f t="shared" si="24"/>
        <v/>
      </c>
      <c r="R105" s="119" t="s">
        <v>420</v>
      </c>
      <c r="S105" s="119" t="s">
        <v>687</v>
      </c>
      <c r="T105" s="119" t="s">
        <v>687</v>
      </c>
      <c r="V105" s="119" t="s">
        <v>687</v>
      </c>
      <c r="W105" s="119" t="s">
        <v>687</v>
      </c>
    </row>
    <row r="106" spans="1:23">
      <c r="A106" s="120" t="str">
        <f t="shared" si="18"/>
        <v>B.1. Per quiescenza e obblighi simili</v>
      </c>
      <c r="B106" s="123">
        <f t="shared" si="19"/>
        <v>0</v>
      </c>
      <c r="C106" s="123">
        <f t="shared" si="20"/>
        <v>0</v>
      </c>
      <c r="D106" s="123">
        <f t="shared" si="21"/>
        <v>0</v>
      </c>
      <c r="E106" s="123">
        <f t="shared" si="22"/>
        <v>0</v>
      </c>
      <c r="F106" s="123">
        <f t="shared" si="23"/>
        <v>0</v>
      </c>
      <c r="G106" s="122" t="str">
        <f t="shared" si="24"/>
        <v/>
      </c>
      <c r="R106" s="119" t="s">
        <v>422</v>
      </c>
      <c r="S106" s="119" t="s">
        <v>687</v>
      </c>
      <c r="T106" s="119" t="s">
        <v>687</v>
      </c>
      <c r="V106" s="119" t="s">
        <v>687</v>
      </c>
      <c r="W106" s="119" t="s">
        <v>687</v>
      </c>
    </row>
    <row r="107" spans="1:23">
      <c r="A107" s="120" t="str">
        <f t="shared" si="18"/>
        <v>B.2. Per Imposte</v>
      </c>
      <c r="B107" s="123">
        <f t="shared" si="19"/>
        <v>0</v>
      </c>
      <c r="C107" s="123">
        <f t="shared" si="20"/>
        <v>0</v>
      </c>
      <c r="D107" s="123">
        <f t="shared" si="21"/>
        <v>0</v>
      </c>
      <c r="E107" s="123">
        <f t="shared" si="22"/>
        <v>0</v>
      </c>
      <c r="F107" s="123">
        <f t="shared" si="23"/>
        <v>0</v>
      </c>
      <c r="G107" s="122" t="str">
        <f t="shared" si="24"/>
        <v/>
      </c>
      <c r="R107" s="119" t="s">
        <v>423</v>
      </c>
      <c r="V107" s="119" t="s">
        <v>687</v>
      </c>
      <c r="W107" s="119" t="s">
        <v>687</v>
      </c>
    </row>
    <row r="108" spans="1:23">
      <c r="A108" s="120" t="str">
        <f t="shared" si="18"/>
        <v>di cui:  per imposte differite</v>
      </c>
      <c r="B108" s="123">
        <f t="shared" si="19"/>
        <v>0</v>
      </c>
      <c r="C108" s="123">
        <f t="shared" si="20"/>
        <v>0</v>
      </c>
      <c r="D108" s="123">
        <f t="shared" si="21"/>
        <v>0</v>
      </c>
      <c r="E108" s="123">
        <f t="shared" si="22"/>
        <v>0</v>
      </c>
      <c r="F108" s="123">
        <f t="shared" si="23"/>
        <v>0</v>
      </c>
      <c r="G108" s="122" t="str">
        <f t="shared" si="24"/>
        <v/>
      </c>
      <c r="R108" s="119" t="s">
        <v>424</v>
      </c>
      <c r="S108" s="119" t="s">
        <v>798</v>
      </c>
      <c r="T108" s="119" t="s">
        <v>797</v>
      </c>
      <c r="V108" s="119" t="s">
        <v>796</v>
      </c>
      <c r="W108" s="119" t="s">
        <v>795</v>
      </c>
    </row>
    <row r="109" spans="1:23">
      <c r="A109" s="120" t="str">
        <f t="shared" si="18"/>
        <v>B.3. Altri</v>
      </c>
      <c r="B109" s="123">
        <f t="shared" si="19"/>
        <v>0</v>
      </c>
      <c r="C109" s="123">
        <f t="shared" si="20"/>
        <v>0</v>
      </c>
      <c r="D109" s="123">
        <f t="shared" si="21"/>
        <v>0</v>
      </c>
      <c r="E109" s="123">
        <f t="shared" si="22"/>
        <v>0</v>
      </c>
      <c r="F109" s="123">
        <f t="shared" si="23"/>
        <v>0</v>
      </c>
      <c r="G109" s="122" t="str">
        <f t="shared" si="24"/>
        <v/>
      </c>
      <c r="R109" s="119" t="s">
        <v>428</v>
      </c>
      <c r="S109" s="119" t="s">
        <v>794</v>
      </c>
      <c r="T109" s="119" t="s">
        <v>793</v>
      </c>
      <c r="V109" s="119" t="s">
        <v>792</v>
      </c>
      <c r="W109" s="119" t="s">
        <v>791</v>
      </c>
    </row>
    <row r="110" spans="1:23">
      <c r="A110" s="120" t="str">
        <f t="shared" si="18"/>
        <v>di cui: fondo di consolidamento</v>
      </c>
      <c r="B110" s="123">
        <f t="shared" si="19"/>
        <v>0</v>
      </c>
      <c r="C110" s="123">
        <f t="shared" si="20"/>
        <v>0</v>
      </c>
      <c r="D110" s="123">
        <f t="shared" si="21"/>
        <v>0</v>
      </c>
      <c r="E110" s="123">
        <f t="shared" si="22"/>
        <v>0</v>
      </c>
      <c r="F110" s="123">
        <f t="shared" si="23"/>
        <v>0</v>
      </c>
      <c r="G110" s="122" t="str">
        <f t="shared" si="24"/>
        <v/>
      </c>
      <c r="R110" s="119" t="s">
        <v>432</v>
      </c>
      <c r="S110" s="119" t="s">
        <v>687</v>
      </c>
      <c r="T110" s="119" t="s">
        <v>687</v>
      </c>
      <c r="V110" s="119" t="s">
        <v>687</v>
      </c>
      <c r="W110" s="119" t="s">
        <v>687</v>
      </c>
    </row>
    <row r="111" spans="1:23">
      <c r="A111" s="120" t="str">
        <f t="shared" si="18"/>
        <v>C. TFR</v>
      </c>
      <c r="B111" s="123">
        <f t="shared" si="19"/>
        <v>33205</v>
      </c>
      <c r="C111" s="123">
        <f t="shared" si="20"/>
        <v>41048</v>
      </c>
      <c r="D111" s="123">
        <f t="shared" si="21"/>
        <v>0</v>
      </c>
      <c r="E111" s="123">
        <f t="shared" si="22"/>
        <v>40309</v>
      </c>
      <c r="F111" s="123">
        <f t="shared" si="23"/>
        <v>47463</v>
      </c>
      <c r="G111" s="122">
        <f t="shared" si="24"/>
        <v>0.17747897491875264</v>
      </c>
      <c r="R111" s="119" t="s">
        <v>435</v>
      </c>
      <c r="V111" s="119" t="s">
        <v>687</v>
      </c>
      <c r="W111" s="119" t="s">
        <v>687</v>
      </c>
    </row>
    <row r="112" spans="1:23">
      <c r="A112" s="120" t="str">
        <f t="shared" si="18"/>
        <v>D. DEBITI</v>
      </c>
      <c r="B112" s="123">
        <f t="shared" si="19"/>
        <v>2813118</v>
      </c>
      <c r="C112" s="123">
        <f t="shared" si="20"/>
        <v>2933812</v>
      </c>
      <c r="D112" s="123">
        <f t="shared" si="21"/>
        <v>0</v>
      </c>
      <c r="E112" s="123">
        <f t="shared" si="22"/>
        <v>2738412</v>
      </c>
      <c r="F112" s="123">
        <f t="shared" si="23"/>
        <v>2914441</v>
      </c>
      <c r="G112" s="122">
        <f t="shared" si="24"/>
        <v>6.428141565257528E-2</v>
      </c>
      <c r="R112" s="119" t="s">
        <v>436</v>
      </c>
      <c r="S112" s="119" t="s">
        <v>687</v>
      </c>
      <c r="T112" s="119" t="s">
        <v>687</v>
      </c>
      <c r="V112" s="119" t="s">
        <v>687</v>
      </c>
      <c r="W112" s="119" t="s">
        <v>687</v>
      </c>
    </row>
    <row r="113" spans="1:23">
      <c r="A113" s="120" t="str">
        <f t="shared" si="18"/>
        <v>di cui: esigibili oltre l'esercizio successivo(10)</v>
      </c>
      <c r="B113" s="123">
        <f t="shared" si="19"/>
        <v>0</v>
      </c>
      <c r="C113" s="123">
        <f t="shared" si="20"/>
        <v>0</v>
      </c>
      <c r="D113" s="123">
        <f t="shared" si="21"/>
        <v>0</v>
      </c>
      <c r="E113" s="123">
        <f t="shared" si="22"/>
        <v>0</v>
      </c>
      <c r="F113" s="123">
        <f t="shared" si="23"/>
        <v>0</v>
      </c>
      <c r="G113" s="122" t="str">
        <f t="shared" si="24"/>
        <v/>
      </c>
      <c r="R113" s="119" t="s">
        <v>437</v>
      </c>
      <c r="V113" s="119" t="s">
        <v>687</v>
      </c>
      <c r="W113" s="119" t="s">
        <v>687</v>
      </c>
    </row>
    <row r="114" spans="1:23">
      <c r="A114" s="120" t="str">
        <f t="shared" ref="A114:A145" si="25">R111</f>
        <v>D.1. Debiti per obbligazioni</v>
      </c>
      <c r="B114" s="123">
        <f t="shared" ref="B114:B145" si="26">S111*1</f>
        <v>0</v>
      </c>
      <c r="C114" s="123">
        <f t="shared" ref="C114:C145" si="27">T111*1</f>
        <v>0</v>
      </c>
      <c r="D114" s="123">
        <f t="shared" ref="D114:D145" si="28">U111*1</f>
        <v>0</v>
      </c>
      <c r="E114" s="123">
        <f t="shared" ref="E114:E145" si="29">V111*1</f>
        <v>0</v>
      </c>
      <c r="F114" s="123">
        <f t="shared" ref="F114:F145" si="30">W111*1</f>
        <v>0</v>
      </c>
      <c r="G114" s="122" t="str">
        <f t="shared" ref="G114:G145" si="31">IF( E114&lt;&gt;0,F114/E114-1,"")</f>
        <v/>
      </c>
      <c r="R114" s="119" t="s">
        <v>438</v>
      </c>
      <c r="S114" s="119" t="s">
        <v>687</v>
      </c>
      <c r="T114" s="119" t="s">
        <v>687</v>
      </c>
      <c r="V114" s="119" t="s">
        <v>687</v>
      </c>
      <c r="W114" s="119" t="s">
        <v>687</v>
      </c>
    </row>
    <row r="115" spans="1:23">
      <c r="A115" s="120" t="str">
        <f t="shared" si="25"/>
        <v>di cui: esigibili oltre l'esercizio successivo(11)</v>
      </c>
      <c r="B115" s="123">
        <f t="shared" si="26"/>
        <v>0</v>
      </c>
      <c r="C115" s="123">
        <f t="shared" si="27"/>
        <v>0</v>
      </c>
      <c r="D115" s="123">
        <f t="shared" si="28"/>
        <v>0</v>
      </c>
      <c r="E115" s="123">
        <f t="shared" si="29"/>
        <v>0</v>
      </c>
      <c r="F115" s="123">
        <f t="shared" si="30"/>
        <v>0</v>
      </c>
      <c r="G115" s="122" t="str">
        <f t="shared" si="31"/>
        <v/>
      </c>
      <c r="R115" s="119" t="s">
        <v>439</v>
      </c>
      <c r="V115" s="119" t="s">
        <v>687</v>
      </c>
      <c r="W115" s="119" t="s">
        <v>687</v>
      </c>
    </row>
    <row r="116" spans="1:23">
      <c r="A116" s="120" t="str">
        <f t="shared" si="25"/>
        <v>D.2. Debiti per obbligazioni convertibili</v>
      </c>
      <c r="B116" s="123">
        <f t="shared" si="26"/>
        <v>0</v>
      </c>
      <c r="C116" s="123">
        <f t="shared" si="27"/>
        <v>0</v>
      </c>
      <c r="D116" s="123">
        <f t="shared" si="28"/>
        <v>0</v>
      </c>
      <c r="E116" s="123">
        <f t="shared" si="29"/>
        <v>0</v>
      </c>
      <c r="F116" s="123">
        <f t="shared" si="30"/>
        <v>0</v>
      </c>
      <c r="G116" s="122" t="str">
        <f t="shared" si="31"/>
        <v/>
      </c>
      <c r="R116" s="119" t="s">
        <v>440</v>
      </c>
      <c r="S116" s="119" t="s">
        <v>687</v>
      </c>
      <c r="T116" s="119" t="s">
        <v>687</v>
      </c>
      <c r="V116" s="119" t="s">
        <v>687</v>
      </c>
      <c r="W116" s="119" t="s">
        <v>687</v>
      </c>
    </row>
    <row r="117" spans="1:23">
      <c r="A117" s="120" t="str">
        <f t="shared" si="25"/>
        <v>di cui: esigibili oltre l'esercizio successivo(12)</v>
      </c>
      <c r="B117" s="123">
        <f t="shared" si="26"/>
        <v>0</v>
      </c>
      <c r="C117" s="123">
        <f t="shared" si="27"/>
        <v>0</v>
      </c>
      <c r="D117" s="123">
        <f t="shared" si="28"/>
        <v>0</v>
      </c>
      <c r="E117" s="123">
        <f t="shared" si="29"/>
        <v>0</v>
      </c>
      <c r="F117" s="123">
        <f t="shared" si="30"/>
        <v>0</v>
      </c>
      <c r="G117" s="122" t="str">
        <f t="shared" si="31"/>
        <v/>
      </c>
      <c r="R117" s="119" t="s">
        <v>441</v>
      </c>
      <c r="V117" s="119" t="s">
        <v>687</v>
      </c>
      <c r="W117" s="119" t="s">
        <v>687</v>
      </c>
    </row>
    <row r="118" spans="1:23">
      <c r="A118" s="120" t="str">
        <f t="shared" si="25"/>
        <v>D.3. Debiti vs Soci per finanziamento</v>
      </c>
      <c r="B118" s="123">
        <f t="shared" si="26"/>
        <v>0</v>
      </c>
      <c r="C118" s="123">
        <f t="shared" si="27"/>
        <v>0</v>
      </c>
      <c r="D118" s="123">
        <f t="shared" si="28"/>
        <v>0</v>
      </c>
      <c r="E118" s="123">
        <f t="shared" si="29"/>
        <v>0</v>
      </c>
      <c r="F118" s="123">
        <f t="shared" si="30"/>
        <v>0</v>
      </c>
      <c r="G118" s="122" t="str">
        <f t="shared" si="31"/>
        <v/>
      </c>
      <c r="R118" s="119" t="s">
        <v>445</v>
      </c>
      <c r="S118" s="119" t="s">
        <v>687</v>
      </c>
      <c r="T118" s="119" t="s">
        <v>687</v>
      </c>
      <c r="V118" s="119" t="s">
        <v>687</v>
      </c>
      <c r="W118" s="119" t="s">
        <v>687</v>
      </c>
    </row>
    <row r="119" spans="1:23">
      <c r="A119" s="120" t="str">
        <f t="shared" si="25"/>
        <v>di cui: esigibili oltre l'esercizio successivo(13)</v>
      </c>
      <c r="B119" s="123">
        <f t="shared" si="26"/>
        <v>0</v>
      </c>
      <c r="C119" s="123">
        <f t="shared" si="27"/>
        <v>0</v>
      </c>
      <c r="D119" s="123">
        <f t="shared" si="28"/>
        <v>0</v>
      </c>
      <c r="E119" s="123">
        <f t="shared" si="29"/>
        <v>0</v>
      </c>
      <c r="F119" s="123">
        <f t="shared" si="30"/>
        <v>0</v>
      </c>
      <c r="G119" s="122" t="str">
        <f t="shared" si="31"/>
        <v/>
      </c>
      <c r="R119" s="119" t="s">
        <v>446</v>
      </c>
      <c r="V119" s="119" t="s">
        <v>687</v>
      </c>
      <c r="W119" s="119" t="s">
        <v>687</v>
      </c>
    </row>
    <row r="120" spans="1:23">
      <c r="A120" s="120" t="str">
        <f t="shared" si="25"/>
        <v>D.4. Debiti verso Banche</v>
      </c>
      <c r="B120" s="123">
        <f t="shared" si="26"/>
        <v>0</v>
      </c>
      <c r="C120" s="123">
        <f t="shared" si="27"/>
        <v>0</v>
      </c>
      <c r="D120" s="123">
        <f t="shared" si="28"/>
        <v>0</v>
      </c>
      <c r="E120" s="123">
        <f t="shared" si="29"/>
        <v>0</v>
      </c>
      <c r="F120" s="123">
        <f t="shared" si="30"/>
        <v>0</v>
      </c>
      <c r="G120" s="122" t="str">
        <f t="shared" si="31"/>
        <v/>
      </c>
      <c r="R120" s="119" t="s">
        <v>447</v>
      </c>
      <c r="S120" s="119" t="s">
        <v>687</v>
      </c>
      <c r="T120" s="119" t="s">
        <v>687</v>
      </c>
      <c r="V120" s="119" t="s">
        <v>687</v>
      </c>
      <c r="W120" s="119" t="s">
        <v>687</v>
      </c>
    </row>
    <row r="121" spans="1:23">
      <c r="A121" s="120" t="str">
        <f t="shared" si="25"/>
        <v>di cui: esigibili oltre l'esercizio successivo(14)</v>
      </c>
      <c r="B121" s="123">
        <f t="shared" si="26"/>
        <v>0</v>
      </c>
      <c r="C121" s="123">
        <f t="shared" si="27"/>
        <v>0</v>
      </c>
      <c r="D121" s="123">
        <f t="shared" si="28"/>
        <v>0</v>
      </c>
      <c r="E121" s="123">
        <f t="shared" si="29"/>
        <v>0</v>
      </c>
      <c r="F121" s="123">
        <f t="shared" si="30"/>
        <v>0</v>
      </c>
      <c r="G121" s="122" t="str">
        <f t="shared" si="31"/>
        <v/>
      </c>
      <c r="R121" s="119" t="s">
        <v>448</v>
      </c>
      <c r="V121" s="119" t="s">
        <v>687</v>
      </c>
      <c r="W121" s="119" t="s">
        <v>687</v>
      </c>
    </row>
    <row r="122" spans="1:23">
      <c r="A122" s="120" t="str">
        <f t="shared" si="25"/>
        <v>D.5. Debiti verso altri finanziatori</v>
      </c>
      <c r="B122" s="123">
        <f t="shared" si="26"/>
        <v>0</v>
      </c>
      <c r="C122" s="123">
        <f t="shared" si="27"/>
        <v>0</v>
      </c>
      <c r="D122" s="123">
        <f t="shared" si="28"/>
        <v>0</v>
      </c>
      <c r="E122" s="123">
        <f t="shared" si="29"/>
        <v>0</v>
      </c>
      <c r="F122" s="123">
        <f t="shared" si="30"/>
        <v>0</v>
      </c>
      <c r="G122" s="122" t="str">
        <f t="shared" si="31"/>
        <v/>
      </c>
      <c r="R122" s="119" t="s">
        <v>449</v>
      </c>
      <c r="S122" s="119" t="s">
        <v>687</v>
      </c>
      <c r="T122" s="119" t="s">
        <v>687</v>
      </c>
      <c r="V122" s="119" t="s">
        <v>687</v>
      </c>
      <c r="W122" s="119" t="s">
        <v>687</v>
      </c>
    </row>
    <row r="123" spans="1:23">
      <c r="A123" s="120" t="str">
        <f t="shared" si="25"/>
        <v>di cui: esigibili oltre l'esercizio successivo(15)</v>
      </c>
      <c r="B123" s="123">
        <f t="shared" si="26"/>
        <v>0</v>
      </c>
      <c r="C123" s="123">
        <f t="shared" si="27"/>
        <v>0</v>
      </c>
      <c r="D123" s="123">
        <f t="shared" si="28"/>
        <v>0</v>
      </c>
      <c r="E123" s="123">
        <f t="shared" si="29"/>
        <v>0</v>
      </c>
      <c r="F123" s="123">
        <f t="shared" si="30"/>
        <v>0</v>
      </c>
      <c r="G123" s="122" t="str">
        <f t="shared" si="31"/>
        <v/>
      </c>
      <c r="R123" s="119" t="s">
        <v>450</v>
      </c>
      <c r="V123" s="119" t="s">
        <v>687</v>
      </c>
      <c r="W123" s="119" t="s">
        <v>687</v>
      </c>
    </row>
    <row r="124" spans="1:23">
      <c r="A124" s="120" t="str">
        <f t="shared" si="25"/>
        <v>D.6. Acconti / Anticipi</v>
      </c>
      <c r="B124" s="123">
        <f t="shared" si="26"/>
        <v>0</v>
      </c>
      <c r="C124" s="123">
        <f t="shared" si="27"/>
        <v>0</v>
      </c>
      <c r="D124" s="123">
        <f t="shared" si="28"/>
        <v>0</v>
      </c>
      <c r="E124" s="123">
        <f t="shared" si="29"/>
        <v>0</v>
      </c>
      <c r="F124" s="123">
        <f t="shared" si="30"/>
        <v>0</v>
      </c>
      <c r="G124" s="122" t="str">
        <f t="shared" si="31"/>
        <v/>
      </c>
      <c r="R124" s="119" t="s">
        <v>454</v>
      </c>
      <c r="S124" s="119" t="s">
        <v>687</v>
      </c>
      <c r="T124" s="119" t="s">
        <v>687</v>
      </c>
      <c r="V124" s="119" t="s">
        <v>687</v>
      </c>
      <c r="W124" s="119" t="s">
        <v>687</v>
      </c>
    </row>
    <row r="125" spans="1:23">
      <c r="A125" s="120" t="str">
        <f t="shared" si="25"/>
        <v>di cui: esigibili oltre l'esercizio successivo(16)</v>
      </c>
      <c r="B125" s="123">
        <f t="shared" si="26"/>
        <v>0</v>
      </c>
      <c r="C125" s="123">
        <f t="shared" si="27"/>
        <v>0</v>
      </c>
      <c r="D125" s="123">
        <f t="shared" si="28"/>
        <v>0</v>
      </c>
      <c r="E125" s="123">
        <f t="shared" si="29"/>
        <v>0</v>
      </c>
      <c r="F125" s="123">
        <f t="shared" si="30"/>
        <v>0</v>
      </c>
      <c r="G125" s="122" t="str">
        <f t="shared" si="31"/>
        <v/>
      </c>
      <c r="R125" s="119" t="s">
        <v>455</v>
      </c>
      <c r="V125" s="119" t="s">
        <v>687</v>
      </c>
      <c r="W125" s="119" t="s">
        <v>687</v>
      </c>
    </row>
    <row r="126" spans="1:23">
      <c r="A126" s="120" t="str">
        <f t="shared" si="25"/>
        <v>D.7. Debiti verso Fornitori</v>
      </c>
      <c r="B126" s="123">
        <f t="shared" si="26"/>
        <v>0</v>
      </c>
      <c r="C126" s="123">
        <f t="shared" si="27"/>
        <v>0</v>
      </c>
      <c r="D126" s="123">
        <f t="shared" si="28"/>
        <v>0</v>
      </c>
      <c r="E126" s="123">
        <f t="shared" si="29"/>
        <v>0</v>
      </c>
      <c r="F126" s="123">
        <f t="shared" si="30"/>
        <v>0</v>
      </c>
      <c r="G126" s="122" t="str">
        <f t="shared" si="31"/>
        <v/>
      </c>
      <c r="R126" s="119" t="s">
        <v>456</v>
      </c>
      <c r="S126" s="119" t="s">
        <v>687</v>
      </c>
      <c r="T126" s="119" t="s">
        <v>687</v>
      </c>
      <c r="V126" s="119" t="s">
        <v>687</v>
      </c>
      <c r="W126" s="119" t="s">
        <v>687</v>
      </c>
    </row>
    <row r="127" spans="1:23">
      <c r="A127" s="120" t="str">
        <f t="shared" si="25"/>
        <v>di cui: esigibili oltre l'esercizio successivo(17)</v>
      </c>
      <c r="B127" s="123">
        <f t="shared" si="26"/>
        <v>0</v>
      </c>
      <c r="C127" s="123">
        <f t="shared" si="27"/>
        <v>0</v>
      </c>
      <c r="D127" s="123">
        <f t="shared" si="28"/>
        <v>0</v>
      </c>
      <c r="E127" s="123">
        <f t="shared" si="29"/>
        <v>0</v>
      </c>
      <c r="F127" s="123">
        <f t="shared" si="30"/>
        <v>0</v>
      </c>
      <c r="G127" s="122" t="str">
        <f t="shared" si="31"/>
        <v/>
      </c>
      <c r="R127" s="119" t="s">
        <v>457</v>
      </c>
      <c r="V127" s="119" t="s">
        <v>687</v>
      </c>
      <c r="W127" s="119" t="s">
        <v>687</v>
      </c>
    </row>
    <row r="128" spans="1:23">
      <c r="A128" s="120" t="str">
        <f t="shared" si="25"/>
        <v>D.8. Debiti da titoli di credito</v>
      </c>
      <c r="B128" s="123">
        <f t="shared" si="26"/>
        <v>0</v>
      </c>
      <c r="C128" s="123">
        <f t="shared" si="27"/>
        <v>0</v>
      </c>
      <c r="D128" s="123">
        <f t="shared" si="28"/>
        <v>0</v>
      </c>
      <c r="E128" s="123">
        <f t="shared" si="29"/>
        <v>0</v>
      </c>
      <c r="F128" s="123">
        <f t="shared" si="30"/>
        <v>0</v>
      </c>
      <c r="G128" s="122" t="str">
        <f t="shared" si="31"/>
        <v/>
      </c>
      <c r="R128" s="119" t="s">
        <v>458</v>
      </c>
      <c r="S128" s="119" t="s">
        <v>687</v>
      </c>
      <c r="T128" s="119" t="s">
        <v>687</v>
      </c>
      <c r="V128" s="119" t="s">
        <v>687</v>
      </c>
      <c r="W128" s="119" t="s">
        <v>687</v>
      </c>
    </row>
    <row r="129" spans="1:23">
      <c r="A129" s="120" t="str">
        <f t="shared" si="25"/>
        <v>di cui: esigibili oltre l'esercizio successivo(18)</v>
      </c>
      <c r="B129" s="123">
        <f t="shared" si="26"/>
        <v>0</v>
      </c>
      <c r="C129" s="123">
        <f t="shared" si="27"/>
        <v>0</v>
      </c>
      <c r="D129" s="123">
        <f t="shared" si="28"/>
        <v>0</v>
      </c>
      <c r="E129" s="123">
        <f t="shared" si="29"/>
        <v>0</v>
      </c>
      <c r="F129" s="123">
        <f t="shared" si="30"/>
        <v>0</v>
      </c>
      <c r="G129" s="122" t="str">
        <f t="shared" si="31"/>
        <v/>
      </c>
      <c r="R129" s="119" t="s">
        <v>459</v>
      </c>
      <c r="V129" s="119" t="s">
        <v>687</v>
      </c>
      <c r="W129" s="119" t="s">
        <v>687</v>
      </c>
    </row>
    <row r="130" spans="1:23">
      <c r="A130" s="120" t="str">
        <f t="shared" si="25"/>
        <v>D.9. Debiti verso controllate</v>
      </c>
      <c r="B130" s="123">
        <f t="shared" si="26"/>
        <v>0</v>
      </c>
      <c r="C130" s="123">
        <f t="shared" si="27"/>
        <v>0</v>
      </c>
      <c r="D130" s="123">
        <f t="shared" si="28"/>
        <v>0</v>
      </c>
      <c r="E130" s="123">
        <f t="shared" si="29"/>
        <v>0</v>
      </c>
      <c r="F130" s="123">
        <f t="shared" si="30"/>
        <v>0</v>
      </c>
      <c r="G130" s="122" t="str">
        <f t="shared" si="31"/>
        <v/>
      </c>
      <c r="R130" s="119" t="s">
        <v>460</v>
      </c>
      <c r="S130" s="119" t="s">
        <v>687</v>
      </c>
      <c r="T130" s="119" t="s">
        <v>687</v>
      </c>
      <c r="V130" s="119" t="s">
        <v>687</v>
      </c>
      <c r="W130" s="119" t="s">
        <v>687</v>
      </c>
    </row>
    <row r="131" spans="1:23">
      <c r="A131" s="120" t="str">
        <f t="shared" si="25"/>
        <v>di cui: esigibili oltre l'esercizio successivo(19)</v>
      </c>
      <c r="B131" s="123">
        <f t="shared" si="26"/>
        <v>0</v>
      </c>
      <c r="C131" s="123">
        <f t="shared" si="27"/>
        <v>0</v>
      </c>
      <c r="D131" s="123">
        <f t="shared" si="28"/>
        <v>0</v>
      </c>
      <c r="E131" s="123">
        <f t="shared" si="29"/>
        <v>0</v>
      </c>
      <c r="F131" s="123">
        <f t="shared" si="30"/>
        <v>0</v>
      </c>
      <c r="G131" s="122" t="str">
        <f t="shared" si="31"/>
        <v/>
      </c>
      <c r="R131" s="119" t="s">
        <v>461</v>
      </c>
      <c r="V131" s="119" t="s">
        <v>687</v>
      </c>
      <c r="W131" s="119" t="s">
        <v>687</v>
      </c>
    </row>
    <row r="132" spans="1:23">
      <c r="A132" s="120" t="str">
        <f t="shared" si="25"/>
        <v>D.10. Debiti verso collegate</v>
      </c>
      <c r="B132" s="123">
        <f t="shared" si="26"/>
        <v>0</v>
      </c>
      <c r="C132" s="123">
        <f t="shared" si="27"/>
        <v>0</v>
      </c>
      <c r="D132" s="123">
        <f t="shared" si="28"/>
        <v>0</v>
      </c>
      <c r="E132" s="123">
        <f t="shared" si="29"/>
        <v>0</v>
      </c>
      <c r="F132" s="123">
        <f t="shared" si="30"/>
        <v>0</v>
      </c>
      <c r="G132" s="122" t="str">
        <f t="shared" si="31"/>
        <v/>
      </c>
      <c r="R132" s="119" t="s">
        <v>462</v>
      </c>
      <c r="S132" s="119" t="s">
        <v>687</v>
      </c>
      <c r="T132" s="119" t="s">
        <v>687</v>
      </c>
      <c r="V132" s="119" t="s">
        <v>687</v>
      </c>
      <c r="W132" s="119" t="s">
        <v>687</v>
      </c>
    </row>
    <row r="133" spans="1:23">
      <c r="A133" s="120" t="str">
        <f t="shared" si="25"/>
        <v>di cui: esigibili oltre l'esercizio successivo(20)</v>
      </c>
      <c r="B133" s="123">
        <f t="shared" si="26"/>
        <v>0</v>
      </c>
      <c r="C133" s="123">
        <f t="shared" si="27"/>
        <v>0</v>
      </c>
      <c r="D133" s="123">
        <f t="shared" si="28"/>
        <v>0</v>
      </c>
      <c r="E133" s="123">
        <f t="shared" si="29"/>
        <v>0</v>
      </c>
      <c r="F133" s="123">
        <f t="shared" si="30"/>
        <v>0</v>
      </c>
      <c r="G133" s="122" t="str">
        <f t="shared" si="31"/>
        <v/>
      </c>
      <c r="R133" s="119" t="s">
        <v>465</v>
      </c>
      <c r="V133" s="119" t="s">
        <v>687</v>
      </c>
      <c r="W133" s="119" t="s">
        <v>687</v>
      </c>
    </row>
    <row r="134" spans="1:23">
      <c r="A134" s="120" t="str">
        <f t="shared" si="25"/>
        <v>D.11. Debiti verso controllanti</v>
      </c>
      <c r="B134" s="123">
        <f t="shared" si="26"/>
        <v>0</v>
      </c>
      <c r="C134" s="123">
        <f t="shared" si="27"/>
        <v>0</v>
      </c>
      <c r="D134" s="123">
        <f t="shared" si="28"/>
        <v>0</v>
      </c>
      <c r="E134" s="123">
        <f t="shared" si="29"/>
        <v>0</v>
      </c>
      <c r="F134" s="123">
        <f t="shared" si="30"/>
        <v>0</v>
      </c>
      <c r="G134" s="122" t="str">
        <f t="shared" si="31"/>
        <v/>
      </c>
      <c r="R134" s="119" t="s">
        <v>469</v>
      </c>
      <c r="S134" s="119" t="s">
        <v>687</v>
      </c>
      <c r="T134" s="119" t="s">
        <v>687</v>
      </c>
      <c r="V134" s="119" t="s">
        <v>687</v>
      </c>
      <c r="W134" s="119" t="s">
        <v>687</v>
      </c>
    </row>
    <row r="135" spans="1:23">
      <c r="A135" s="120" t="str">
        <f t="shared" si="25"/>
        <v>di cui: esigibili oltre l'esercizio successivo(21)</v>
      </c>
      <c r="B135" s="123">
        <f t="shared" si="26"/>
        <v>0</v>
      </c>
      <c r="C135" s="123">
        <f t="shared" si="27"/>
        <v>0</v>
      </c>
      <c r="D135" s="123">
        <f t="shared" si="28"/>
        <v>0</v>
      </c>
      <c r="E135" s="123">
        <f t="shared" si="29"/>
        <v>0</v>
      </c>
      <c r="F135" s="123">
        <f t="shared" si="30"/>
        <v>0</v>
      </c>
      <c r="G135" s="122" t="str">
        <f t="shared" si="31"/>
        <v/>
      </c>
      <c r="R135" s="119" t="s">
        <v>470</v>
      </c>
      <c r="V135" s="119" t="s">
        <v>687</v>
      </c>
      <c r="W135" s="119" t="s">
        <v>687</v>
      </c>
    </row>
    <row r="136" spans="1:23">
      <c r="A136" s="120" t="str">
        <f t="shared" si="25"/>
        <v>D.12. Debiti tributari</v>
      </c>
      <c r="B136" s="123">
        <f t="shared" si="26"/>
        <v>0</v>
      </c>
      <c r="C136" s="123">
        <f t="shared" si="27"/>
        <v>0</v>
      </c>
      <c r="D136" s="123">
        <f t="shared" si="28"/>
        <v>0</v>
      </c>
      <c r="E136" s="123">
        <f t="shared" si="29"/>
        <v>0</v>
      </c>
      <c r="F136" s="123">
        <f t="shared" si="30"/>
        <v>0</v>
      </c>
      <c r="G136" s="122" t="str">
        <f t="shared" si="31"/>
        <v/>
      </c>
      <c r="R136" s="119" t="s">
        <v>474</v>
      </c>
      <c r="S136" s="119" t="s">
        <v>687</v>
      </c>
      <c r="T136" s="119" t="s">
        <v>687</v>
      </c>
      <c r="V136" s="119" t="s">
        <v>687</v>
      </c>
      <c r="W136" s="119" t="s">
        <v>687</v>
      </c>
    </row>
    <row r="137" spans="1:23">
      <c r="A137" s="120" t="str">
        <f t="shared" si="25"/>
        <v>di cui: esigibili oltre l'esercizio successivo(23)</v>
      </c>
      <c r="B137" s="123">
        <f t="shared" si="26"/>
        <v>0</v>
      </c>
      <c r="C137" s="123">
        <f t="shared" si="27"/>
        <v>0</v>
      </c>
      <c r="D137" s="123">
        <f t="shared" si="28"/>
        <v>0</v>
      </c>
      <c r="E137" s="123">
        <f t="shared" si="29"/>
        <v>0</v>
      </c>
      <c r="F137" s="123">
        <f t="shared" si="30"/>
        <v>0</v>
      </c>
      <c r="G137" s="122" t="str">
        <f t="shared" si="31"/>
        <v/>
      </c>
      <c r="R137" s="119" t="s">
        <v>475</v>
      </c>
      <c r="V137" s="119" t="s">
        <v>687</v>
      </c>
      <c r="W137" s="119" t="s">
        <v>687</v>
      </c>
    </row>
    <row r="138" spans="1:23">
      <c r="A138" s="120" t="str">
        <f t="shared" si="25"/>
        <v>D.13. Debiti verso istituti previdenziali</v>
      </c>
      <c r="B138" s="123">
        <f t="shared" si="26"/>
        <v>0</v>
      </c>
      <c r="C138" s="123">
        <f t="shared" si="27"/>
        <v>0</v>
      </c>
      <c r="D138" s="123">
        <f t="shared" si="28"/>
        <v>0</v>
      </c>
      <c r="E138" s="123">
        <f t="shared" si="29"/>
        <v>0</v>
      </c>
      <c r="F138" s="123">
        <f t="shared" si="30"/>
        <v>0</v>
      </c>
      <c r="G138" s="122" t="str">
        <f t="shared" si="31"/>
        <v/>
      </c>
      <c r="R138" s="119" t="s">
        <v>479</v>
      </c>
      <c r="S138" s="119" t="s">
        <v>687</v>
      </c>
      <c r="T138" s="119" t="s">
        <v>687</v>
      </c>
      <c r="V138" s="119" t="s">
        <v>687</v>
      </c>
      <c r="W138" s="119" t="s">
        <v>687</v>
      </c>
    </row>
    <row r="139" spans="1:23">
      <c r="A139" s="120" t="str">
        <f t="shared" si="25"/>
        <v>di cui: esigibili oltre l'esercizio successivo(24)</v>
      </c>
      <c r="B139" s="123">
        <f t="shared" si="26"/>
        <v>0</v>
      </c>
      <c r="C139" s="123">
        <f t="shared" si="27"/>
        <v>0</v>
      </c>
      <c r="D139" s="123">
        <f t="shared" si="28"/>
        <v>0</v>
      </c>
      <c r="E139" s="123">
        <f t="shared" si="29"/>
        <v>0</v>
      </c>
      <c r="F139" s="123">
        <f t="shared" si="30"/>
        <v>0</v>
      </c>
      <c r="G139" s="122" t="str">
        <f t="shared" si="31"/>
        <v/>
      </c>
      <c r="R139" s="119" t="s">
        <v>480</v>
      </c>
      <c r="S139" s="119" t="s">
        <v>687</v>
      </c>
      <c r="T139" s="119" t="s">
        <v>790</v>
      </c>
      <c r="V139" s="119" t="s">
        <v>687</v>
      </c>
      <c r="W139" s="119" t="s">
        <v>789</v>
      </c>
    </row>
    <row r="140" spans="1:23">
      <c r="A140" s="120" t="str">
        <f t="shared" si="25"/>
        <v>D.14. Altri debiti</v>
      </c>
      <c r="B140" s="123">
        <f t="shared" si="26"/>
        <v>0</v>
      </c>
      <c r="C140" s="123">
        <f t="shared" si="27"/>
        <v>0</v>
      </c>
      <c r="D140" s="123">
        <f t="shared" si="28"/>
        <v>0</v>
      </c>
      <c r="E140" s="123">
        <f t="shared" si="29"/>
        <v>0</v>
      </c>
      <c r="F140" s="123">
        <f t="shared" si="30"/>
        <v>0</v>
      </c>
      <c r="G140" s="122" t="str">
        <f t="shared" si="31"/>
        <v/>
      </c>
      <c r="R140" s="119" t="s">
        <v>484</v>
      </c>
      <c r="S140" s="119" t="s">
        <v>687</v>
      </c>
      <c r="V140" s="119" t="s">
        <v>687</v>
      </c>
      <c r="W140" s="119" t="s">
        <v>687</v>
      </c>
    </row>
    <row r="141" spans="1:23">
      <c r="A141" s="120" t="str">
        <f t="shared" si="25"/>
        <v>di cui: esigibili oltre l'esercizio successivo(25)</v>
      </c>
      <c r="B141" s="123">
        <f t="shared" si="26"/>
        <v>0</v>
      </c>
      <c r="C141" s="123">
        <f t="shared" si="27"/>
        <v>0</v>
      </c>
      <c r="D141" s="123">
        <f t="shared" si="28"/>
        <v>0</v>
      </c>
      <c r="E141" s="123">
        <f t="shared" si="29"/>
        <v>0</v>
      </c>
      <c r="F141" s="123">
        <f t="shared" si="30"/>
        <v>0</v>
      </c>
      <c r="G141" s="122" t="str">
        <f t="shared" si="31"/>
        <v/>
      </c>
      <c r="R141" s="119" t="s">
        <v>485</v>
      </c>
      <c r="S141" s="119" t="s">
        <v>788</v>
      </c>
      <c r="T141" s="119" t="s">
        <v>787</v>
      </c>
      <c r="V141" s="119" t="s">
        <v>786</v>
      </c>
      <c r="W141" s="119" t="s">
        <v>785</v>
      </c>
    </row>
    <row r="142" spans="1:23">
      <c r="A142" s="120" t="str">
        <f t="shared" si="25"/>
        <v>E. RATEI E RISCONTI</v>
      </c>
      <c r="B142" s="123">
        <f t="shared" si="26"/>
        <v>0</v>
      </c>
      <c r="C142" s="123">
        <f t="shared" si="27"/>
        <v>4336</v>
      </c>
      <c r="D142" s="123">
        <f t="shared" si="28"/>
        <v>0</v>
      </c>
      <c r="E142" s="123">
        <f t="shared" si="29"/>
        <v>0</v>
      </c>
      <c r="F142" s="123">
        <f t="shared" si="30"/>
        <v>3275</v>
      </c>
      <c r="G142" s="122" t="str">
        <f t="shared" si="31"/>
        <v/>
      </c>
      <c r="R142" s="119" t="s">
        <v>486</v>
      </c>
      <c r="S142" s="119" t="s">
        <v>687</v>
      </c>
      <c r="T142" s="119" t="s">
        <v>687</v>
      </c>
      <c r="V142" s="119" t="s">
        <v>687</v>
      </c>
      <c r="W142" s="119" t="s">
        <v>687</v>
      </c>
    </row>
    <row r="143" spans="1:23">
      <c r="A143" s="120" t="str">
        <f t="shared" si="25"/>
        <v>di cui: aggio su prestiti</v>
      </c>
      <c r="B143" s="123">
        <f t="shared" si="26"/>
        <v>0</v>
      </c>
      <c r="C143" s="123">
        <f t="shared" si="27"/>
        <v>0</v>
      </c>
      <c r="D143" s="123">
        <f t="shared" si="28"/>
        <v>0</v>
      </c>
      <c r="E143" s="123">
        <f t="shared" si="29"/>
        <v>0</v>
      </c>
      <c r="F143" s="123">
        <f t="shared" si="30"/>
        <v>0</v>
      </c>
      <c r="G143" s="122" t="str">
        <f t="shared" si="31"/>
        <v/>
      </c>
      <c r="R143" s="119" t="s">
        <v>487</v>
      </c>
      <c r="S143" s="119" t="s">
        <v>784</v>
      </c>
      <c r="T143" s="119" t="s">
        <v>783</v>
      </c>
      <c r="V143" s="119" t="s">
        <v>782</v>
      </c>
      <c r="W143" s="119" t="s">
        <v>781</v>
      </c>
    </row>
    <row r="144" spans="1:23">
      <c r="A144" s="125" t="str">
        <f t="shared" si="25"/>
        <v>TOTALE  PASSIVO</v>
      </c>
      <c r="B144" s="124">
        <f t="shared" si="26"/>
        <v>3124325</v>
      </c>
      <c r="C144" s="124">
        <f t="shared" si="27"/>
        <v>3335945</v>
      </c>
      <c r="D144" s="124">
        <f t="shared" si="28"/>
        <v>0</v>
      </c>
      <c r="E144" s="124">
        <f t="shared" si="29"/>
        <v>3236142</v>
      </c>
      <c r="F144" s="124">
        <f t="shared" si="30"/>
        <v>3450062</v>
      </c>
      <c r="G144" s="122">
        <f t="shared" si="31"/>
        <v>6.6103403373523273E-2</v>
      </c>
      <c r="R144" s="119" t="s">
        <v>491</v>
      </c>
      <c r="S144" s="119" t="s">
        <v>780</v>
      </c>
      <c r="T144" s="119" t="s">
        <v>779</v>
      </c>
      <c r="V144" s="119" t="s">
        <v>778</v>
      </c>
      <c r="W144" s="119" t="s">
        <v>777</v>
      </c>
    </row>
    <row r="145" spans="1:23">
      <c r="A145" s="120" t="str">
        <f t="shared" si="25"/>
        <v>CONTI D'ORDINE</v>
      </c>
      <c r="B145" s="123">
        <f t="shared" si="26"/>
        <v>0</v>
      </c>
      <c r="C145" s="123">
        <f t="shared" si="27"/>
        <v>0</v>
      </c>
      <c r="D145" s="123">
        <f t="shared" si="28"/>
        <v>0</v>
      </c>
      <c r="E145" s="123">
        <f t="shared" si="29"/>
        <v>0</v>
      </c>
      <c r="F145" s="123">
        <f t="shared" si="30"/>
        <v>0</v>
      </c>
      <c r="G145" s="122" t="str">
        <f t="shared" si="31"/>
        <v/>
      </c>
      <c r="R145" s="119" t="s">
        <v>495</v>
      </c>
      <c r="S145" s="119" t="s">
        <v>687</v>
      </c>
      <c r="T145" s="119" t="s">
        <v>687</v>
      </c>
      <c r="V145" s="119" t="s">
        <v>687</v>
      </c>
      <c r="W145" s="119" t="s">
        <v>687</v>
      </c>
    </row>
    <row r="146" spans="1:23">
      <c r="A146" s="120" t="str">
        <f t="shared" ref="A146:A177" si="32">R143</f>
        <v>A. VALORE DELLA  PRODUZIONE (+-)</v>
      </c>
      <c r="B146" s="123">
        <f t="shared" ref="B146:B177" si="33">S143*1</f>
        <v>1741644</v>
      </c>
      <c r="C146" s="123">
        <f t="shared" ref="C146:C177" si="34">T143*1</f>
        <v>1844508</v>
      </c>
      <c r="D146" s="123">
        <f t="shared" ref="D146:D177" si="35">U143*1</f>
        <v>0</v>
      </c>
      <c r="E146" s="123">
        <f t="shared" ref="E146:E177" si="36">V143*1</f>
        <v>2162794</v>
      </c>
      <c r="F146" s="123">
        <f t="shared" ref="F146:F177" si="37">W143*1</f>
        <v>2092221</v>
      </c>
      <c r="G146" s="122">
        <f t="shared" ref="G146:G177" si="38">IF( E146&lt;&gt;0,F146/E146-1,"")</f>
        <v>-3.2630477058841478E-2</v>
      </c>
      <c r="R146" s="119" t="s">
        <v>499</v>
      </c>
      <c r="S146" s="119" t="s">
        <v>687</v>
      </c>
      <c r="T146" s="119" t="s">
        <v>687</v>
      </c>
      <c r="V146" s="119" t="s">
        <v>687</v>
      </c>
      <c r="W146" s="119" t="s">
        <v>687</v>
      </c>
    </row>
    <row r="147" spans="1:23">
      <c r="A147" s="120" t="str">
        <f t="shared" si="32"/>
        <v>A.1. Ricavi delle vendite e delle prestazioni</v>
      </c>
      <c r="B147" s="123">
        <f t="shared" si="33"/>
        <v>1711992</v>
      </c>
      <c r="C147" s="123">
        <f t="shared" si="34"/>
        <v>1836258</v>
      </c>
      <c r="D147" s="123">
        <f t="shared" si="35"/>
        <v>0</v>
      </c>
      <c r="E147" s="123">
        <f t="shared" si="36"/>
        <v>2096467</v>
      </c>
      <c r="F147" s="123">
        <f t="shared" si="37"/>
        <v>2081446</v>
      </c>
      <c r="G147" s="122">
        <f t="shared" si="38"/>
        <v>-7.1649112530748349E-3</v>
      </c>
      <c r="R147" s="119" t="s">
        <v>500</v>
      </c>
      <c r="S147" s="119" t="s">
        <v>687</v>
      </c>
      <c r="T147" s="119" t="s">
        <v>687</v>
      </c>
      <c r="V147" s="119" t="s">
        <v>687</v>
      </c>
      <c r="W147" s="119" t="s">
        <v>687</v>
      </c>
    </row>
    <row r="148" spans="1:23">
      <c r="A148" s="120" t="str">
        <f t="shared" si="32"/>
        <v>A.2. + A.3. Totale variazioni (+/-)</v>
      </c>
      <c r="B148" s="123">
        <f t="shared" si="33"/>
        <v>0</v>
      </c>
      <c r="C148" s="123">
        <f t="shared" si="34"/>
        <v>0</v>
      </c>
      <c r="D148" s="123">
        <f t="shared" si="35"/>
        <v>0</v>
      </c>
      <c r="E148" s="123">
        <f t="shared" si="36"/>
        <v>0</v>
      </c>
      <c r="F148" s="123">
        <f t="shared" si="37"/>
        <v>0</v>
      </c>
      <c r="G148" s="122" t="str">
        <f t="shared" si="38"/>
        <v/>
      </c>
      <c r="R148" s="119" t="s">
        <v>501</v>
      </c>
      <c r="S148" s="119" t="s">
        <v>687</v>
      </c>
      <c r="T148" s="119" t="s">
        <v>687</v>
      </c>
      <c r="V148" s="119" t="s">
        <v>687</v>
      </c>
      <c r="W148" s="119" t="s">
        <v>687</v>
      </c>
    </row>
    <row r="149" spans="1:23">
      <c r="A149" s="120" t="str">
        <f t="shared" si="32"/>
        <v>A.2. Variazione rimanenze prodotti (+-)</v>
      </c>
      <c r="B149" s="123">
        <f t="shared" si="33"/>
        <v>0</v>
      </c>
      <c r="C149" s="123">
        <f t="shared" si="34"/>
        <v>0</v>
      </c>
      <c r="D149" s="123">
        <f t="shared" si="35"/>
        <v>0</v>
      </c>
      <c r="E149" s="123">
        <f t="shared" si="36"/>
        <v>0</v>
      </c>
      <c r="F149" s="123">
        <f t="shared" si="37"/>
        <v>0</v>
      </c>
      <c r="G149" s="122" t="str">
        <f t="shared" si="38"/>
        <v/>
      </c>
      <c r="R149" s="119" t="s">
        <v>502</v>
      </c>
      <c r="S149" s="119" t="s">
        <v>776</v>
      </c>
      <c r="T149" s="119" t="s">
        <v>775</v>
      </c>
      <c r="V149" s="119" t="s">
        <v>774</v>
      </c>
      <c r="W149" s="119" t="s">
        <v>773</v>
      </c>
    </row>
    <row r="150" spans="1:23">
      <c r="A150" s="120" t="str">
        <f t="shared" si="32"/>
        <v>A.3. Variazione dei lavori in corso (+-)</v>
      </c>
      <c r="B150" s="123">
        <f t="shared" si="33"/>
        <v>0</v>
      </c>
      <c r="C150" s="123">
        <f t="shared" si="34"/>
        <v>0</v>
      </c>
      <c r="D150" s="123">
        <f t="shared" si="35"/>
        <v>0</v>
      </c>
      <c r="E150" s="123">
        <f t="shared" si="36"/>
        <v>0</v>
      </c>
      <c r="F150" s="123">
        <f t="shared" si="37"/>
        <v>0</v>
      </c>
      <c r="G150" s="122" t="str">
        <f t="shared" si="38"/>
        <v/>
      </c>
      <c r="R150" s="119" t="s">
        <v>506</v>
      </c>
      <c r="S150" s="119" t="s">
        <v>687</v>
      </c>
      <c r="T150" s="119" t="s">
        <v>687</v>
      </c>
      <c r="V150" s="119" t="s">
        <v>687</v>
      </c>
      <c r="W150" s="119" t="s">
        <v>687</v>
      </c>
    </row>
    <row r="151" spans="1:23">
      <c r="A151" s="120" t="str">
        <f t="shared" si="32"/>
        <v>A.4. Incrementi delle immobilizzazioni</v>
      </c>
      <c r="B151" s="123">
        <f t="shared" si="33"/>
        <v>0</v>
      </c>
      <c r="C151" s="123">
        <f t="shared" si="34"/>
        <v>0</v>
      </c>
      <c r="D151" s="123">
        <f t="shared" si="35"/>
        <v>0</v>
      </c>
      <c r="E151" s="123">
        <f t="shared" si="36"/>
        <v>0</v>
      </c>
      <c r="F151" s="123">
        <f t="shared" si="37"/>
        <v>0</v>
      </c>
      <c r="G151" s="122" t="str">
        <f t="shared" si="38"/>
        <v/>
      </c>
      <c r="R151" s="119" t="s">
        <v>508</v>
      </c>
      <c r="S151" s="119" t="s">
        <v>772</v>
      </c>
      <c r="T151" s="119" t="s">
        <v>771</v>
      </c>
      <c r="V151" s="119" t="s">
        <v>770</v>
      </c>
      <c r="W151" s="119" t="s">
        <v>769</v>
      </c>
    </row>
    <row r="152" spans="1:23">
      <c r="A152" s="120" t="str">
        <f t="shared" si="32"/>
        <v>A.5. Altri ricavi</v>
      </c>
      <c r="B152" s="123">
        <f t="shared" si="33"/>
        <v>29652</v>
      </c>
      <c r="C152" s="123">
        <f t="shared" si="34"/>
        <v>8250</v>
      </c>
      <c r="D152" s="123">
        <f t="shared" si="35"/>
        <v>0</v>
      </c>
      <c r="E152" s="123">
        <f t="shared" si="36"/>
        <v>66327</v>
      </c>
      <c r="F152" s="123">
        <f t="shared" si="37"/>
        <v>10775</v>
      </c>
      <c r="G152" s="122">
        <f t="shared" si="38"/>
        <v>-0.83754730351139051</v>
      </c>
      <c r="R152" s="119" t="s">
        <v>512</v>
      </c>
      <c r="S152" s="119" t="s">
        <v>768</v>
      </c>
      <c r="T152" s="119" t="s">
        <v>767</v>
      </c>
      <c r="V152" s="119" t="s">
        <v>766</v>
      </c>
      <c r="W152" s="119" t="s">
        <v>765</v>
      </c>
    </row>
    <row r="153" spans="1:23">
      <c r="A153" s="120" t="str">
        <f t="shared" si="32"/>
        <v>contributi in conto esercizio</v>
      </c>
      <c r="B153" s="123">
        <f t="shared" si="33"/>
        <v>0</v>
      </c>
      <c r="C153" s="123">
        <f t="shared" si="34"/>
        <v>0</v>
      </c>
      <c r="D153" s="123">
        <f t="shared" si="35"/>
        <v>0</v>
      </c>
      <c r="E153" s="123">
        <f t="shared" si="36"/>
        <v>0</v>
      </c>
      <c r="F153" s="123">
        <f t="shared" si="37"/>
        <v>0</v>
      </c>
      <c r="G153" s="122" t="str">
        <f t="shared" si="38"/>
        <v/>
      </c>
      <c r="R153" s="119" t="s">
        <v>516</v>
      </c>
      <c r="S153" s="119" t="s">
        <v>764</v>
      </c>
      <c r="T153" s="119" t="s">
        <v>763</v>
      </c>
      <c r="V153" s="119" t="s">
        <v>762</v>
      </c>
      <c r="W153" s="119" t="s">
        <v>761</v>
      </c>
    </row>
    <row r="154" spans="1:23">
      <c r="A154" s="120" t="str">
        <f t="shared" si="32"/>
        <v>B. COSTI DELLA PRODUZIONE (+-)</v>
      </c>
      <c r="B154" s="123">
        <f t="shared" si="33"/>
        <v>1401959</v>
      </c>
      <c r="C154" s="123">
        <f t="shared" si="34"/>
        <v>1716792</v>
      </c>
      <c r="D154" s="123">
        <f t="shared" si="35"/>
        <v>0</v>
      </c>
      <c r="E154" s="123">
        <f t="shared" si="36"/>
        <v>2010812</v>
      </c>
      <c r="F154" s="123">
        <f t="shared" si="37"/>
        <v>1941302</v>
      </c>
      <c r="G154" s="122">
        <f t="shared" si="38"/>
        <v>-3.4568124717775706E-2</v>
      </c>
      <c r="R154" s="119" t="s">
        <v>520</v>
      </c>
      <c r="S154" s="119" t="s">
        <v>760</v>
      </c>
      <c r="T154" s="119" t="s">
        <v>759</v>
      </c>
      <c r="V154" s="119" t="s">
        <v>758</v>
      </c>
      <c r="W154" s="119" t="s">
        <v>757</v>
      </c>
    </row>
    <row r="155" spans="1:23">
      <c r="A155" s="120" t="str">
        <f t="shared" si="32"/>
        <v>B.6. Acquisti</v>
      </c>
      <c r="B155" s="123">
        <f t="shared" si="33"/>
        <v>1082264</v>
      </c>
      <c r="C155" s="123">
        <f t="shared" si="34"/>
        <v>1154741</v>
      </c>
      <c r="D155" s="123">
        <f t="shared" si="35"/>
        <v>0</v>
      </c>
      <c r="E155" s="123">
        <f t="shared" si="36"/>
        <v>1428029</v>
      </c>
      <c r="F155" s="123">
        <f t="shared" si="37"/>
        <v>1421938</v>
      </c>
      <c r="G155" s="122">
        <f t="shared" si="38"/>
        <v>-4.2653195418300704E-3</v>
      </c>
      <c r="R155" s="119" t="s">
        <v>524</v>
      </c>
      <c r="S155" s="119" t="s">
        <v>756</v>
      </c>
      <c r="T155" s="119" t="s">
        <v>755</v>
      </c>
      <c r="V155" s="119" t="s">
        <v>754</v>
      </c>
      <c r="W155" s="119" t="s">
        <v>753</v>
      </c>
    </row>
    <row r="156" spans="1:23">
      <c r="A156" s="120" t="str">
        <f t="shared" si="32"/>
        <v>B.7. Servizi</v>
      </c>
      <c r="B156" s="123">
        <f t="shared" si="33"/>
        <v>141096</v>
      </c>
      <c r="C156" s="123">
        <f t="shared" si="34"/>
        <v>172119</v>
      </c>
      <c r="D156" s="123">
        <f t="shared" si="35"/>
        <v>0</v>
      </c>
      <c r="E156" s="123">
        <f t="shared" si="36"/>
        <v>231268</v>
      </c>
      <c r="F156" s="123">
        <f t="shared" si="37"/>
        <v>230309</v>
      </c>
      <c r="G156" s="122">
        <f t="shared" si="38"/>
        <v>-4.1467042565335177E-3</v>
      </c>
      <c r="R156" s="119" t="s">
        <v>528</v>
      </c>
      <c r="S156" s="119" t="s">
        <v>752</v>
      </c>
      <c r="T156" s="119" t="s">
        <v>751</v>
      </c>
      <c r="V156" s="119" t="s">
        <v>750</v>
      </c>
      <c r="W156" s="119" t="s">
        <v>749</v>
      </c>
    </row>
    <row r="157" spans="1:23">
      <c r="A157" s="120" t="str">
        <f t="shared" si="32"/>
        <v>B.8. Godimento beni di terzi</v>
      </c>
      <c r="B157" s="123">
        <f t="shared" si="33"/>
        <v>25000</v>
      </c>
      <c r="C157" s="123">
        <f t="shared" si="34"/>
        <v>29787</v>
      </c>
      <c r="D157" s="123">
        <f t="shared" si="35"/>
        <v>0</v>
      </c>
      <c r="E157" s="123">
        <f t="shared" si="36"/>
        <v>22586</v>
      </c>
      <c r="F157" s="123">
        <f t="shared" si="37"/>
        <v>19120</v>
      </c>
      <c r="G157" s="122">
        <f t="shared" si="38"/>
        <v>-0.15345789427078727</v>
      </c>
      <c r="R157" s="119" t="s">
        <v>532</v>
      </c>
      <c r="S157" s="119" t="s">
        <v>748</v>
      </c>
      <c r="T157" s="119" t="s">
        <v>747</v>
      </c>
      <c r="V157" s="119" t="s">
        <v>746</v>
      </c>
      <c r="W157" s="119" t="s">
        <v>745</v>
      </c>
    </row>
    <row r="158" spans="1:23">
      <c r="A158" s="120" t="str">
        <f t="shared" si="32"/>
        <v>B.9. Personale</v>
      </c>
      <c r="B158" s="123">
        <f t="shared" si="33"/>
        <v>141187</v>
      </c>
      <c r="C158" s="123">
        <f t="shared" si="34"/>
        <v>153993</v>
      </c>
      <c r="D158" s="123">
        <f t="shared" si="35"/>
        <v>0</v>
      </c>
      <c r="E158" s="123">
        <f t="shared" si="36"/>
        <v>163097</v>
      </c>
      <c r="F158" s="123">
        <f t="shared" si="37"/>
        <v>160966</v>
      </c>
      <c r="G158" s="122">
        <f t="shared" si="38"/>
        <v>-1.3065844252193481E-2</v>
      </c>
      <c r="R158" s="119" t="s">
        <v>536</v>
      </c>
      <c r="S158" s="119" t="s">
        <v>744</v>
      </c>
      <c r="T158" s="119" t="s">
        <v>743</v>
      </c>
      <c r="V158" s="119" t="s">
        <v>742</v>
      </c>
      <c r="W158" s="119" t="s">
        <v>741</v>
      </c>
    </row>
    <row r="159" spans="1:23">
      <c r="A159" s="120" t="str">
        <f t="shared" si="32"/>
        <v>B.9.a. Salari e stipendi</v>
      </c>
      <c r="B159" s="123">
        <f t="shared" si="33"/>
        <v>98990</v>
      </c>
      <c r="C159" s="123">
        <f t="shared" si="34"/>
        <v>105614</v>
      </c>
      <c r="D159" s="123">
        <f t="shared" si="35"/>
        <v>0</v>
      </c>
      <c r="E159" s="123">
        <f t="shared" si="36"/>
        <v>113320</v>
      </c>
      <c r="F159" s="123">
        <f t="shared" si="37"/>
        <v>116859</v>
      </c>
      <c r="G159" s="122">
        <f t="shared" si="38"/>
        <v>3.1230144722908637E-2</v>
      </c>
      <c r="R159" s="119" t="s">
        <v>540</v>
      </c>
      <c r="S159" s="119" t="s">
        <v>744</v>
      </c>
      <c r="T159" s="119" t="s">
        <v>743</v>
      </c>
      <c r="V159" s="119" t="s">
        <v>742</v>
      </c>
      <c r="W159" s="119" t="s">
        <v>741</v>
      </c>
    </row>
    <row r="160" spans="1:23">
      <c r="A160" s="120" t="str">
        <f t="shared" si="32"/>
        <v>B.9.b. Oneri sociali</v>
      </c>
      <c r="B160" s="123">
        <f t="shared" si="33"/>
        <v>34603</v>
      </c>
      <c r="C160" s="123">
        <f t="shared" si="34"/>
        <v>40435</v>
      </c>
      <c r="D160" s="123">
        <f t="shared" si="35"/>
        <v>0</v>
      </c>
      <c r="E160" s="123">
        <f t="shared" si="36"/>
        <v>41129</v>
      </c>
      <c r="F160" s="123">
        <f t="shared" si="37"/>
        <v>35300</v>
      </c>
      <c r="G160" s="122">
        <f t="shared" si="38"/>
        <v>-0.14172481703907214</v>
      </c>
      <c r="R160" s="119" t="s">
        <v>541</v>
      </c>
      <c r="S160" s="119" t="s">
        <v>687</v>
      </c>
      <c r="T160" s="119" t="s">
        <v>687</v>
      </c>
      <c r="V160" s="119" t="s">
        <v>687</v>
      </c>
      <c r="W160" s="119" t="s">
        <v>687</v>
      </c>
    </row>
    <row r="161" spans="1:23">
      <c r="A161" s="120" t="str">
        <f t="shared" si="32"/>
        <v>B.9.c.d.e. Costi generali del personale</v>
      </c>
      <c r="B161" s="123">
        <f t="shared" si="33"/>
        <v>7594</v>
      </c>
      <c r="C161" s="123">
        <f t="shared" si="34"/>
        <v>7944</v>
      </c>
      <c r="D161" s="123">
        <f t="shared" si="35"/>
        <v>0</v>
      </c>
      <c r="E161" s="123">
        <f t="shared" si="36"/>
        <v>8648</v>
      </c>
      <c r="F161" s="123">
        <f t="shared" si="37"/>
        <v>8807</v>
      </c>
      <c r="G161" s="122">
        <f t="shared" si="38"/>
        <v>1.8385753931544846E-2</v>
      </c>
      <c r="R161" s="119" t="s">
        <v>542</v>
      </c>
      <c r="S161" s="119" t="s">
        <v>687</v>
      </c>
      <c r="T161" s="119" t="s">
        <v>687</v>
      </c>
      <c r="V161" s="119" t="s">
        <v>687</v>
      </c>
      <c r="W161" s="119" t="s">
        <v>687</v>
      </c>
    </row>
    <row r="162" spans="1:23">
      <c r="A162" s="120" t="str">
        <f t="shared" si="32"/>
        <v>B.9.c. Trattamento di fine rapporto</v>
      </c>
      <c r="B162" s="123">
        <f t="shared" si="33"/>
        <v>7594</v>
      </c>
      <c r="C162" s="123">
        <f t="shared" si="34"/>
        <v>7944</v>
      </c>
      <c r="D162" s="123">
        <f t="shared" si="35"/>
        <v>0</v>
      </c>
      <c r="E162" s="123">
        <f t="shared" si="36"/>
        <v>8648</v>
      </c>
      <c r="F162" s="123">
        <f t="shared" si="37"/>
        <v>8807</v>
      </c>
      <c r="G162" s="122">
        <f t="shared" si="38"/>
        <v>1.8385753931544846E-2</v>
      </c>
      <c r="R162" s="119" t="s">
        <v>543</v>
      </c>
      <c r="S162" s="119" t="s">
        <v>740</v>
      </c>
      <c r="T162" s="119" t="s">
        <v>739</v>
      </c>
      <c r="V162" s="119" t="s">
        <v>738</v>
      </c>
      <c r="W162" s="119" t="s">
        <v>737</v>
      </c>
    </row>
    <row r="163" spans="1:23">
      <c r="A163" s="120" t="str">
        <f t="shared" si="32"/>
        <v>B.9.d. Quiescenza</v>
      </c>
      <c r="B163" s="123">
        <f t="shared" si="33"/>
        <v>0</v>
      </c>
      <c r="C163" s="123">
        <f t="shared" si="34"/>
        <v>0</v>
      </c>
      <c r="D163" s="123">
        <f t="shared" si="35"/>
        <v>0</v>
      </c>
      <c r="E163" s="123">
        <f t="shared" si="36"/>
        <v>0</v>
      </c>
      <c r="F163" s="123">
        <f t="shared" si="37"/>
        <v>0</v>
      </c>
      <c r="G163" s="122" t="str">
        <f t="shared" si="38"/>
        <v/>
      </c>
      <c r="R163" s="119" t="s">
        <v>547</v>
      </c>
      <c r="S163" s="119" t="s">
        <v>740</v>
      </c>
      <c r="T163" s="119" t="s">
        <v>739</v>
      </c>
      <c r="V163" s="119" t="s">
        <v>738</v>
      </c>
      <c r="W163" s="119" t="s">
        <v>737</v>
      </c>
    </row>
    <row r="164" spans="1:23">
      <c r="A164" s="120" t="str">
        <f t="shared" si="32"/>
        <v>B.9.e. Altri costi</v>
      </c>
      <c r="B164" s="123">
        <f t="shared" si="33"/>
        <v>0</v>
      </c>
      <c r="C164" s="123">
        <f t="shared" si="34"/>
        <v>0</v>
      </c>
      <c r="D164" s="123">
        <f t="shared" si="35"/>
        <v>0</v>
      </c>
      <c r="E164" s="123">
        <f t="shared" si="36"/>
        <v>0</v>
      </c>
      <c r="F164" s="123">
        <f t="shared" si="37"/>
        <v>0</v>
      </c>
      <c r="G164" s="122" t="str">
        <f t="shared" si="38"/>
        <v/>
      </c>
      <c r="R164" s="119" t="s">
        <v>548</v>
      </c>
      <c r="S164" s="119" t="s">
        <v>736</v>
      </c>
      <c r="T164" s="119" t="s">
        <v>735</v>
      </c>
      <c r="V164" s="119" t="s">
        <v>734</v>
      </c>
      <c r="W164" s="119" t="s">
        <v>733</v>
      </c>
    </row>
    <row r="165" spans="1:23">
      <c r="A165" s="120" t="str">
        <f t="shared" si="32"/>
        <v>B.10. Ammortamenti e svalutazioni</v>
      </c>
      <c r="B165" s="123">
        <f t="shared" si="33"/>
        <v>26012</v>
      </c>
      <c r="C165" s="123">
        <f t="shared" si="34"/>
        <v>26405</v>
      </c>
      <c r="D165" s="123">
        <f t="shared" si="35"/>
        <v>0</v>
      </c>
      <c r="E165" s="123">
        <f t="shared" si="36"/>
        <v>41686</v>
      </c>
      <c r="F165" s="123">
        <f t="shared" si="37"/>
        <v>57489</v>
      </c>
      <c r="G165" s="122">
        <f t="shared" si="38"/>
        <v>0.37909609940987377</v>
      </c>
      <c r="R165" s="119" t="s">
        <v>552</v>
      </c>
      <c r="S165" s="119" t="s">
        <v>732</v>
      </c>
      <c r="T165" s="119" t="s">
        <v>731</v>
      </c>
      <c r="V165" s="119" t="s">
        <v>730</v>
      </c>
      <c r="W165" s="119" t="s">
        <v>729</v>
      </c>
    </row>
    <row r="166" spans="1:23">
      <c r="A166" s="120" t="str">
        <f t="shared" si="32"/>
        <v>B.10.a.b.c.  Ammortamenti e sval.ni Immobilizzazioni</v>
      </c>
      <c r="B166" s="123">
        <f t="shared" si="33"/>
        <v>26012</v>
      </c>
      <c r="C166" s="123">
        <f t="shared" si="34"/>
        <v>26405</v>
      </c>
      <c r="D166" s="123">
        <f t="shared" si="35"/>
        <v>0</v>
      </c>
      <c r="E166" s="123">
        <f t="shared" si="36"/>
        <v>41686</v>
      </c>
      <c r="F166" s="123">
        <f t="shared" si="37"/>
        <v>57489</v>
      </c>
      <c r="G166" s="122">
        <f t="shared" si="38"/>
        <v>0.37909609940987377</v>
      </c>
      <c r="R166" s="119" t="s">
        <v>556</v>
      </c>
      <c r="S166" s="119" t="s">
        <v>687</v>
      </c>
      <c r="T166" s="119" t="s">
        <v>687</v>
      </c>
      <c r="V166" s="119" t="s">
        <v>687</v>
      </c>
      <c r="W166" s="119" t="s">
        <v>687</v>
      </c>
    </row>
    <row r="167" spans="1:23">
      <c r="A167" s="120" t="str">
        <f t="shared" si="32"/>
        <v>B.10.a. Ammortamento beni immateriali</v>
      </c>
      <c r="B167" s="123">
        <f t="shared" si="33"/>
        <v>984</v>
      </c>
      <c r="C167" s="123">
        <f t="shared" si="34"/>
        <v>604</v>
      </c>
      <c r="D167" s="123">
        <f t="shared" si="35"/>
        <v>0</v>
      </c>
      <c r="E167" s="123">
        <f t="shared" si="36"/>
        <v>224</v>
      </c>
      <c r="F167" s="123">
        <f t="shared" si="37"/>
        <v>110</v>
      </c>
      <c r="G167" s="122">
        <f t="shared" si="38"/>
        <v>-0.5089285714285714</v>
      </c>
      <c r="R167" s="119" t="s">
        <v>557</v>
      </c>
      <c r="S167" s="119" t="s">
        <v>687</v>
      </c>
      <c r="T167" s="119" t="s">
        <v>687</v>
      </c>
      <c r="V167" s="119" t="s">
        <v>687</v>
      </c>
      <c r="W167" s="119" t="s">
        <v>687</v>
      </c>
    </row>
    <row r="168" spans="1:23">
      <c r="A168" s="120" t="str">
        <f t="shared" si="32"/>
        <v>B.10.b. Ammortamento beni materiali</v>
      </c>
      <c r="B168" s="123">
        <f t="shared" si="33"/>
        <v>25028</v>
      </c>
      <c r="C168" s="123">
        <f t="shared" si="34"/>
        <v>25801</v>
      </c>
      <c r="D168" s="123">
        <f t="shared" si="35"/>
        <v>0</v>
      </c>
      <c r="E168" s="123">
        <f t="shared" si="36"/>
        <v>41462</v>
      </c>
      <c r="F168" s="123">
        <f t="shared" si="37"/>
        <v>57379</v>
      </c>
      <c r="G168" s="122">
        <f t="shared" si="38"/>
        <v>0.38389368578457383</v>
      </c>
      <c r="R168" s="119" t="s">
        <v>558</v>
      </c>
      <c r="S168" s="119" t="s">
        <v>728</v>
      </c>
      <c r="T168" s="119" t="s">
        <v>727</v>
      </c>
      <c r="V168" s="119" t="s">
        <v>726</v>
      </c>
      <c r="W168" s="119" t="s">
        <v>725</v>
      </c>
    </row>
    <row r="169" spans="1:23">
      <c r="A169" s="120" t="str">
        <f t="shared" si="32"/>
        <v>B.10.c. Svalutazione delle immobilizzazioni</v>
      </c>
      <c r="B169" s="123">
        <f t="shared" si="33"/>
        <v>0</v>
      </c>
      <c r="C169" s="123">
        <f t="shared" si="34"/>
        <v>0</v>
      </c>
      <c r="D169" s="123">
        <f t="shared" si="35"/>
        <v>0</v>
      </c>
      <c r="E169" s="123">
        <f t="shared" si="36"/>
        <v>0</v>
      </c>
      <c r="F169" s="123">
        <f t="shared" si="37"/>
        <v>0</v>
      </c>
      <c r="G169" s="122" t="str">
        <f t="shared" si="38"/>
        <v/>
      </c>
      <c r="R169" s="119" t="s">
        <v>562</v>
      </c>
      <c r="S169" s="119" t="s">
        <v>687</v>
      </c>
      <c r="T169" s="119" t="s">
        <v>687</v>
      </c>
      <c r="V169" s="119" t="s">
        <v>687</v>
      </c>
      <c r="W169" s="119" t="s">
        <v>687</v>
      </c>
    </row>
    <row r="170" spans="1:23">
      <c r="A170" s="120" t="str">
        <f t="shared" si="32"/>
        <v>B.10.d. Svalutazione dei crediti</v>
      </c>
      <c r="B170" s="123">
        <f t="shared" si="33"/>
        <v>0</v>
      </c>
      <c r="C170" s="123">
        <f t="shared" si="34"/>
        <v>0</v>
      </c>
      <c r="D170" s="123">
        <f t="shared" si="35"/>
        <v>0</v>
      </c>
      <c r="E170" s="123">
        <f t="shared" si="36"/>
        <v>0</v>
      </c>
      <c r="F170" s="123">
        <f t="shared" si="37"/>
        <v>0</v>
      </c>
      <c r="G170" s="122" t="str">
        <f t="shared" si="38"/>
        <v/>
      </c>
      <c r="R170" s="119" t="s">
        <v>563</v>
      </c>
      <c r="S170" s="119" t="s">
        <v>687</v>
      </c>
      <c r="T170" s="119" t="s">
        <v>687</v>
      </c>
      <c r="V170" s="119" t="s">
        <v>687</v>
      </c>
      <c r="W170" s="119" t="s">
        <v>687</v>
      </c>
    </row>
    <row r="171" spans="1:23">
      <c r="A171" s="120" t="str">
        <f t="shared" si="32"/>
        <v>B.11. Variazione delle materie prime (+-)</v>
      </c>
      <c r="B171" s="123">
        <f t="shared" si="33"/>
        <v>-102450</v>
      </c>
      <c r="C171" s="123">
        <f t="shared" si="34"/>
        <v>70000</v>
      </c>
      <c r="D171" s="123">
        <f t="shared" si="35"/>
        <v>0</v>
      </c>
      <c r="E171" s="123">
        <f t="shared" si="36"/>
        <v>-2000</v>
      </c>
      <c r="F171" s="123">
        <f t="shared" si="37"/>
        <v>10000</v>
      </c>
      <c r="G171" s="122">
        <f t="shared" si="38"/>
        <v>-6</v>
      </c>
      <c r="R171" s="119" t="s">
        <v>564</v>
      </c>
      <c r="S171" s="119" t="s">
        <v>724</v>
      </c>
      <c r="T171" s="119" t="s">
        <v>723</v>
      </c>
      <c r="V171" s="119" t="s">
        <v>722</v>
      </c>
      <c r="W171" s="119" t="s">
        <v>721</v>
      </c>
    </row>
    <row r="172" spans="1:23">
      <c r="A172" s="120" t="str">
        <f t="shared" si="32"/>
        <v>B.12. Accantonamenti per rischi</v>
      </c>
      <c r="B172" s="123">
        <f t="shared" si="33"/>
        <v>0</v>
      </c>
      <c r="C172" s="123">
        <f t="shared" si="34"/>
        <v>0</v>
      </c>
      <c r="D172" s="123">
        <f t="shared" si="35"/>
        <v>0</v>
      </c>
      <c r="E172" s="123">
        <f t="shared" si="36"/>
        <v>0</v>
      </c>
      <c r="F172" s="123">
        <f t="shared" si="37"/>
        <v>0</v>
      </c>
      <c r="G172" s="122" t="str">
        <f t="shared" si="38"/>
        <v/>
      </c>
      <c r="R172" s="119" t="s">
        <v>568</v>
      </c>
      <c r="S172" s="119" t="s">
        <v>720</v>
      </c>
      <c r="T172" s="119" t="s">
        <v>719</v>
      </c>
      <c r="V172" s="119" t="s">
        <v>718</v>
      </c>
      <c r="W172" s="119" t="s">
        <v>717</v>
      </c>
    </row>
    <row r="173" spans="1:23">
      <c r="A173" s="120" t="str">
        <f t="shared" si="32"/>
        <v>B.13. Altri accantonamenti</v>
      </c>
      <c r="B173" s="123">
        <f t="shared" si="33"/>
        <v>0</v>
      </c>
      <c r="C173" s="123">
        <f t="shared" si="34"/>
        <v>0</v>
      </c>
      <c r="D173" s="123">
        <f t="shared" si="35"/>
        <v>0</v>
      </c>
      <c r="E173" s="123">
        <f t="shared" si="36"/>
        <v>0</v>
      </c>
      <c r="F173" s="123">
        <f t="shared" si="37"/>
        <v>0</v>
      </c>
      <c r="G173" s="122" t="str">
        <f t="shared" si="38"/>
        <v/>
      </c>
      <c r="R173" s="119" t="s">
        <v>572</v>
      </c>
      <c r="S173" s="119" t="s">
        <v>687</v>
      </c>
      <c r="T173" s="119" t="s">
        <v>687</v>
      </c>
      <c r="V173" s="119" t="s">
        <v>687</v>
      </c>
      <c r="W173" s="119" t="s">
        <v>687</v>
      </c>
    </row>
    <row r="174" spans="1:23">
      <c r="A174" s="120" t="str">
        <f t="shared" si="32"/>
        <v>B.14. Oneri diversi di gestione</v>
      </c>
      <c r="B174" s="123">
        <f t="shared" si="33"/>
        <v>88850</v>
      </c>
      <c r="C174" s="123">
        <f t="shared" si="34"/>
        <v>109747</v>
      </c>
      <c r="D174" s="123">
        <f t="shared" si="35"/>
        <v>0</v>
      </c>
      <c r="E174" s="123">
        <f t="shared" si="36"/>
        <v>126146</v>
      </c>
      <c r="F174" s="123">
        <f t="shared" si="37"/>
        <v>41480</v>
      </c>
      <c r="G174" s="122">
        <f t="shared" si="38"/>
        <v>-0.67117467061975811</v>
      </c>
      <c r="R174" s="119" t="s">
        <v>573</v>
      </c>
      <c r="S174" s="119" t="s">
        <v>687</v>
      </c>
      <c r="T174" s="119" t="s">
        <v>687</v>
      </c>
      <c r="V174" s="119" t="s">
        <v>687</v>
      </c>
      <c r="W174" s="119" t="s">
        <v>687</v>
      </c>
    </row>
    <row r="175" spans="1:23">
      <c r="A175" s="120" t="str">
        <f t="shared" si="32"/>
        <v>C. PROVENTI E ONERI FINANZIARI</v>
      </c>
      <c r="B175" s="123">
        <f t="shared" si="33"/>
        <v>-156</v>
      </c>
      <c r="C175" s="123">
        <f t="shared" si="34"/>
        <v>-5716</v>
      </c>
      <c r="D175" s="123">
        <f t="shared" si="35"/>
        <v>0</v>
      </c>
      <c r="E175" s="123">
        <f t="shared" si="36"/>
        <v>-11375</v>
      </c>
      <c r="F175" s="123">
        <f t="shared" si="37"/>
        <v>-4887</v>
      </c>
      <c r="G175" s="122">
        <f t="shared" si="38"/>
        <v>-0.57037362637362632</v>
      </c>
      <c r="R175" s="119" t="s">
        <v>576</v>
      </c>
      <c r="S175" s="119" t="s">
        <v>715</v>
      </c>
      <c r="T175" s="119" t="s">
        <v>716</v>
      </c>
      <c r="V175" s="119" t="s">
        <v>687</v>
      </c>
      <c r="W175" s="119" t="s">
        <v>687</v>
      </c>
    </row>
    <row r="176" spans="1:23">
      <c r="A176" s="120" t="str">
        <f t="shared" si="32"/>
        <v>C.15. Proventi da partecipazioni</v>
      </c>
      <c r="B176" s="123">
        <f t="shared" si="33"/>
        <v>0</v>
      </c>
      <c r="C176" s="123">
        <f t="shared" si="34"/>
        <v>0</v>
      </c>
      <c r="D176" s="123">
        <f t="shared" si="35"/>
        <v>0</v>
      </c>
      <c r="E176" s="123">
        <f t="shared" si="36"/>
        <v>0</v>
      </c>
      <c r="F176" s="123">
        <f t="shared" si="37"/>
        <v>0</v>
      </c>
      <c r="G176" s="122" t="str">
        <f t="shared" si="38"/>
        <v/>
      </c>
      <c r="R176" s="119" t="s">
        <v>580</v>
      </c>
      <c r="S176" s="119" t="s">
        <v>687</v>
      </c>
      <c r="T176" s="119" t="s">
        <v>687</v>
      </c>
      <c r="V176" s="119" t="s">
        <v>687</v>
      </c>
      <c r="W176" s="119" t="s">
        <v>687</v>
      </c>
    </row>
    <row r="177" spans="1:23">
      <c r="A177" s="120" t="str">
        <f t="shared" si="32"/>
        <v>di cui: verso controllanti, collegate, controllate</v>
      </c>
      <c r="B177" s="123">
        <f t="shared" si="33"/>
        <v>0</v>
      </c>
      <c r="C177" s="123">
        <f t="shared" si="34"/>
        <v>0</v>
      </c>
      <c r="D177" s="123">
        <f t="shared" si="35"/>
        <v>0</v>
      </c>
      <c r="E177" s="123">
        <f t="shared" si="36"/>
        <v>0</v>
      </c>
      <c r="F177" s="123">
        <f t="shared" si="37"/>
        <v>0</v>
      </c>
      <c r="G177" s="122" t="str">
        <f t="shared" si="38"/>
        <v/>
      </c>
      <c r="R177" s="119" t="s">
        <v>581</v>
      </c>
      <c r="S177" s="119" t="s">
        <v>687</v>
      </c>
      <c r="T177" s="119" t="s">
        <v>687</v>
      </c>
      <c r="V177" s="119" t="s">
        <v>687</v>
      </c>
      <c r="W177" s="119" t="s">
        <v>687</v>
      </c>
    </row>
    <row r="178" spans="1:23">
      <c r="A178" s="120" t="str">
        <f t="shared" ref="A178:A209" si="39">R175</f>
        <v>C.16. Altri proventi</v>
      </c>
      <c r="B178" s="123">
        <f t="shared" ref="B178:B209" si="40">S175*1</f>
        <v>245</v>
      </c>
      <c r="C178" s="123">
        <f t="shared" ref="C178:C209" si="41">T175*1</f>
        <v>334</v>
      </c>
      <c r="D178" s="123">
        <f t="shared" ref="D178:D209" si="42">U175*1</f>
        <v>0</v>
      </c>
      <c r="E178" s="123">
        <f t="shared" ref="E178:E209" si="43">V175*1</f>
        <v>0</v>
      </c>
      <c r="F178" s="123">
        <f t="shared" ref="F178:F209" si="44">W175*1</f>
        <v>0</v>
      </c>
      <c r="G178" s="122" t="str">
        <f t="shared" ref="G178:G209" si="45">IF( E178&lt;&gt;0,F178/E178-1,"")</f>
        <v/>
      </c>
      <c r="R178" s="119" t="s">
        <v>583</v>
      </c>
      <c r="S178" s="119" t="s">
        <v>687</v>
      </c>
      <c r="T178" s="119" t="s">
        <v>716</v>
      </c>
      <c r="V178" s="119" t="s">
        <v>687</v>
      </c>
      <c r="W178" s="119" t="s">
        <v>687</v>
      </c>
    </row>
    <row r="179" spans="1:23">
      <c r="A179" s="120" t="str">
        <f t="shared" si="39"/>
        <v>C.16.a. Da crediti immobilizzati</v>
      </c>
      <c r="B179" s="123">
        <f t="shared" si="40"/>
        <v>0</v>
      </c>
      <c r="C179" s="123">
        <f t="shared" si="41"/>
        <v>0</v>
      </c>
      <c r="D179" s="123">
        <f t="shared" si="42"/>
        <v>0</v>
      </c>
      <c r="E179" s="123">
        <f t="shared" si="43"/>
        <v>0</v>
      </c>
      <c r="F179" s="123">
        <f t="shared" si="44"/>
        <v>0</v>
      </c>
      <c r="G179" s="122" t="str">
        <f t="shared" si="45"/>
        <v/>
      </c>
      <c r="R179" s="119" t="s">
        <v>585</v>
      </c>
      <c r="S179" s="119" t="s">
        <v>687</v>
      </c>
      <c r="T179" s="119" t="s">
        <v>687</v>
      </c>
      <c r="V179" s="119" t="s">
        <v>687</v>
      </c>
      <c r="W179" s="119" t="s">
        <v>687</v>
      </c>
    </row>
    <row r="180" spans="1:23">
      <c r="A180" s="120" t="str">
        <f t="shared" si="39"/>
        <v>di cui: verso controllanti, collegate, controllate(2)</v>
      </c>
      <c r="B180" s="123">
        <f t="shared" si="40"/>
        <v>0</v>
      </c>
      <c r="C180" s="123">
        <f t="shared" si="41"/>
        <v>0</v>
      </c>
      <c r="D180" s="123">
        <f t="shared" si="42"/>
        <v>0</v>
      </c>
      <c r="E180" s="123">
        <f t="shared" si="43"/>
        <v>0</v>
      </c>
      <c r="F180" s="123">
        <f t="shared" si="44"/>
        <v>0</v>
      </c>
      <c r="G180" s="122" t="str">
        <f t="shared" si="45"/>
        <v/>
      </c>
      <c r="R180" s="119" t="s">
        <v>586</v>
      </c>
      <c r="S180" s="119" t="s">
        <v>687</v>
      </c>
      <c r="T180" s="119" t="s">
        <v>716</v>
      </c>
      <c r="V180" s="119" t="s">
        <v>687</v>
      </c>
      <c r="W180" s="119" t="s">
        <v>687</v>
      </c>
    </row>
    <row r="181" spans="1:23">
      <c r="A181" s="120" t="str">
        <f t="shared" si="39"/>
        <v>C.16.b.c. Prov. fin da titoli imm./circ</v>
      </c>
      <c r="B181" s="123">
        <f t="shared" si="40"/>
        <v>0</v>
      </c>
      <c r="C181" s="123">
        <f t="shared" si="41"/>
        <v>334</v>
      </c>
      <c r="D181" s="123">
        <f t="shared" si="42"/>
        <v>0</v>
      </c>
      <c r="E181" s="123">
        <f t="shared" si="43"/>
        <v>0</v>
      </c>
      <c r="F181" s="123">
        <f t="shared" si="44"/>
        <v>0</v>
      </c>
      <c r="G181" s="122" t="str">
        <f t="shared" si="45"/>
        <v/>
      </c>
      <c r="R181" s="119" t="s">
        <v>587</v>
      </c>
      <c r="S181" s="119" t="s">
        <v>715</v>
      </c>
      <c r="T181" s="119" t="s">
        <v>687</v>
      </c>
      <c r="V181" s="119" t="s">
        <v>687</v>
      </c>
      <c r="W181" s="119" t="s">
        <v>687</v>
      </c>
    </row>
    <row r="182" spans="1:23">
      <c r="A182" s="120" t="str">
        <f t="shared" si="39"/>
        <v>C.16.b. Da titoli immobilizzati</v>
      </c>
      <c r="B182" s="123">
        <f t="shared" si="40"/>
        <v>0</v>
      </c>
      <c r="C182" s="123">
        <f t="shared" si="41"/>
        <v>0</v>
      </c>
      <c r="D182" s="123">
        <f t="shared" si="42"/>
        <v>0</v>
      </c>
      <c r="E182" s="123">
        <f t="shared" si="43"/>
        <v>0</v>
      </c>
      <c r="F182" s="123">
        <f t="shared" si="44"/>
        <v>0</v>
      </c>
      <c r="G182" s="122" t="str">
        <f t="shared" si="45"/>
        <v/>
      </c>
      <c r="R182" s="119" t="s">
        <v>591</v>
      </c>
      <c r="S182" s="119" t="s">
        <v>687</v>
      </c>
      <c r="T182" s="119" t="s">
        <v>687</v>
      </c>
      <c r="V182" s="119" t="s">
        <v>687</v>
      </c>
      <c r="W182" s="119" t="s">
        <v>687</v>
      </c>
    </row>
    <row r="183" spans="1:23">
      <c r="A183" s="120" t="str">
        <f t="shared" si="39"/>
        <v>C.16.c. Da titoli circolante</v>
      </c>
      <c r="B183" s="123">
        <f t="shared" si="40"/>
        <v>0</v>
      </c>
      <c r="C183" s="123">
        <f t="shared" si="41"/>
        <v>334</v>
      </c>
      <c r="D183" s="123">
        <f t="shared" si="42"/>
        <v>0</v>
      </c>
      <c r="E183" s="123">
        <f t="shared" si="43"/>
        <v>0</v>
      </c>
      <c r="F183" s="123">
        <f t="shared" si="44"/>
        <v>0</v>
      </c>
      <c r="G183" s="122" t="str">
        <f t="shared" si="45"/>
        <v/>
      </c>
      <c r="R183" s="119" t="s">
        <v>593</v>
      </c>
      <c r="S183" s="119" t="s">
        <v>714</v>
      </c>
      <c r="T183" s="119" t="s">
        <v>713</v>
      </c>
      <c r="V183" s="119" t="s">
        <v>712</v>
      </c>
      <c r="W183" s="119" t="s">
        <v>711</v>
      </c>
    </row>
    <row r="184" spans="1:23">
      <c r="A184" s="120" t="str">
        <f t="shared" si="39"/>
        <v>C.16.d. Diversi da precedenti</v>
      </c>
      <c r="B184" s="123">
        <f t="shared" si="40"/>
        <v>245</v>
      </c>
      <c r="C184" s="123">
        <f t="shared" si="41"/>
        <v>0</v>
      </c>
      <c r="D184" s="123">
        <f t="shared" si="42"/>
        <v>0</v>
      </c>
      <c r="E184" s="123">
        <f t="shared" si="43"/>
        <v>0</v>
      </c>
      <c r="F184" s="123">
        <f t="shared" si="44"/>
        <v>0</v>
      </c>
      <c r="G184" s="122" t="str">
        <f t="shared" si="45"/>
        <v/>
      </c>
      <c r="R184" s="119" t="s">
        <v>597</v>
      </c>
      <c r="S184" s="119" t="s">
        <v>687</v>
      </c>
      <c r="T184" s="119" t="s">
        <v>687</v>
      </c>
      <c r="V184" s="119" t="s">
        <v>687</v>
      </c>
      <c r="W184" s="119" t="s">
        <v>687</v>
      </c>
    </row>
    <row r="185" spans="1:23">
      <c r="A185" s="120" t="str">
        <f t="shared" si="39"/>
        <v>di cui: verso controllanti, collegate, controllate(3)</v>
      </c>
      <c r="B185" s="123">
        <f t="shared" si="40"/>
        <v>0</v>
      </c>
      <c r="C185" s="123">
        <f t="shared" si="41"/>
        <v>0</v>
      </c>
      <c r="D185" s="123">
        <f t="shared" si="42"/>
        <v>0</v>
      </c>
      <c r="E185" s="123">
        <f t="shared" si="43"/>
        <v>0</v>
      </c>
      <c r="F185" s="123">
        <f t="shared" si="44"/>
        <v>0</v>
      </c>
      <c r="G185" s="122" t="str">
        <f t="shared" si="45"/>
        <v/>
      </c>
      <c r="R185" s="119" t="s">
        <v>599</v>
      </c>
      <c r="S185" s="119" t="s">
        <v>687</v>
      </c>
      <c r="T185" s="119" t="s">
        <v>687</v>
      </c>
      <c r="V185" s="119" t="s">
        <v>687</v>
      </c>
      <c r="W185" s="119" t="s">
        <v>687</v>
      </c>
    </row>
    <row r="186" spans="1:23">
      <c r="A186" s="120" t="str">
        <f t="shared" si="39"/>
        <v>C.17. Oneri finanziari</v>
      </c>
      <c r="B186" s="123">
        <f t="shared" si="40"/>
        <v>401</v>
      </c>
      <c r="C186" s="123">
        <f t="shared" si="41"/>
        <v>6050</v>
      </c>
      <c r="D186" s="123">
        <f t="shared" si="42"/>
        <v>0</v>
      </c>
      <c r="E186" s="123">
        <f t="shared" si="43"/>
        <v>11375</v>
      </c>
      <c r="F186" s="123">
        <f t="shared" si="44"/>
        <v>4887</v>
      </c>
      <c r="G186" s="122">
        <f t="shared" si="45"/>
        <v>-0.57037362637362632</v>
      </c>
      <c r="R186" s="119" t="s">
        <v>600</v>
      </c>
      <c r="S186" s="119" t="s">
        <v>687</v>
      </c>
      <c r="T186" s="119" t="s">
        <v>687</v>
      </c>
      <c r="V186" s="119" t="s">
        <v>710</v>
      </c>
      <c r="W186" s="119" t="s">
        <v>687</v>
      </c>
    </row>
    <row r="187" spans="1:23">
      <c r="A187" s="120" t="str">
        <f t="shared" si="39"/>
        <v>di cui: verso controllanti, collegate, controllate(4)</v>
      </c>
      <c r="B187" s="123">
        <f t="shared" si="40"/>
        <v>0</v>
      </c>
      <c r="C187" s="123">
        <f t="shared" si="41"/>
        <v>0</v>
      </c>
      <c r="D187" s="123">
        <f t="shared" si="42"/>
        <v>0</v>
      </c>
      <c r="E187" s="123">
        <f t="shared" si="43"/>
        <v>0</v>
      </c>
      <c r="F187" s="123">
        <f t="shared" si="44"/>
        <v>0</v>
      </c>
      <c r="G187" s="122" t="str">
        <f t="shared" si="45"/>
        <v/>
      </c>
      <c r="R187" s="119" t="s">
        <v>601</v>
      </c>
      <c r="S187" s="119" t="s">
        <v>687</v>
      </c>
      <c r="T187" s="119" t="s">
        <v>687</v>
      </c>
      <c r="V187" s="119" t="s">
        <v>687</v>
      </c>
      <c r="W187" s="119" t="s">
        <v>687</v>
      </c>
    </row>
    <row r="188" spans="1:23">
      <c r="A188" s="120" t="str">
        <f t="shared" si="39"/>
        <v>C.17.bis Utili e perdite su cambi (+/-)</v>
      </c>
      <c r="B188" s="123">
        <f t="shared" si="40"/>
        <v>0</v>
      </c>
      <c r="C188" s="123">
        <f t="shared" si="41"/>
        <v>0</v>
      </c>
      <c r="D188" s="123">
        <f t="shared" si="42"/>
        <v>0</v>
      </c>
      <c r="E188" s="123">
        <f t="shared" si="43"/>
        <v>0</v>
      </c>
      <c r="F188" s="123">
        <f t="shared" si="44"/>
        <v>0</v>
      </c>
      <c r="G188" s="122" t="str">
        <f t="shared" si="45"/>
        <v/>
      </c>
      <c r="R188" s="119" t="s">
        <v>602</v>
      </c>
      <c r="S188" s="119" t="s">
        <v>687</v>
      </c>
      <c r="T188" s="119" t="s">
        <v>687</v>
      </c>
      <c r="V188" s="119" t="s">
        <v>687</v>
      </c>
      <c r="W188" s="119" t="s">
        <v>687</v>
      </c>
    </row>
    <row r="189" spans="1:23">
      <c r="A189" s="120" t="str">
        <f t="shared" si="39"/>
        <v>D. RETTIFICHE DELLE ATTIVITA'  FINANZIARIE (+-)</v>
      </c>
      <c r="B189" s="123">
        <f t="shared" si="40"/>
        <v>0</v>
      </c>
      <c r="C189" s="123">
        <f t="shared" si="41"/>
        <v>0</v>
      </c>
      <c r="D189" s="123">
        <f t="shared" si="42"/>
        <v>0</v>
      </c>
      <c r="E189" s="123">
        <f t="shared" si="43"/>
        <v>-1166</v>
      </c>
      <c r="F189" s="123">
        <f t="shared" si="44"/>
        <v>0</v>
      </c>
      <c r="G189" s="122">
        <f t="shared" si="45"/>
        <v>-1</v>
      </c>
      <c r="R189" s="119" t="s">
        <v>603</v>
      </c>
      <c r="S189" s="119" t="s">
        <v>687</v>
      </c>
      <c r="T189" s="119" t="s">
        <v>687</v>
      </c>
      <c r="V189" s="119" t="s">
        <v>687</v>
      </c>
      <c r="W189" s="119" t="s">
        <v>687</v>
      </c>
    </row>
    <row r="190" spans="1:23">
      <c r="A190" s="120" t="str">
        <f t="shared" si="39"/>
        <v>D.18. Rivalutazioni</v>
      </c>
      <c r="B190" s="123">
        <f t="shared" si="40"/>
        <v>0</v>
      </c>
      <c r="C190" s="123">
        <f t="shared" si="41"/>
        <v>0</v>
      </c>
      <c r="D190" s="123">
        <f t="shared" si="42"/>
        <v>0</v>
      </c>
      <c r="E190" s="123">
        <f t="shared" si="43"/>
        <v>0</v>
      </c>
      <c r="F190" s="123">
        <f t="shared" si="44"/>
        <v>0</v>
      </c>
      <c r="G190" s="122" t="str">
        <f t="shared" si="45"/>
        <v/>
      </c>
      <c r="R190" s="119" t="s">
        <v>604</v>
      </c>
      <c r="S190" s="119" t="s">
        <v>687</v>
      </c>
      <c r="T190" s="119" t="s">
        <v>687</v>
      </c>
      <c r="V190" s="119" t="s">
        <v>687</v>
      </c>
      <c r="W190" s="119" t="s">
        <v>687</v>
      </c>
    </row>
    <row r="191" spans="1:23">
      <c r="A191" s="120" t="str">
        <f t="shared" si="39"/>
        <v>D.18.a. di partecipazioni</v>
      </c>
      <c r="B191" s="123">
        <f t="shared" si="40"/>
        <v>0</v>
      </c>
      <c r="C191" s="123">
        <f t="shared" si="41"/>
        <v>0</v>
      </c>
      <c r="D191" s="123">
        <f t="shared" si="42"/>
        <v>0</v>
      </c>
      <c r="E191" s="123">
        <f t="shared" si="43"/>
        <v>0</v>
      </c>
      <c r="F191" s="123">
        <f t="shared" si="44"/>
        <v>0</v>
      </c>
      <c r="G191" s="122" t="str">
        <f t="shared" si="45"/>
        <v/>
      </c>
      <c r="R191" s="119" t="s">
        <v>607</v>
      </c>
      <c r="S191" s="119" t="s">
        <v>687</v>
      </c>
      <c r="T191" s="119" t="s">
        <v>687</v>
      </c>
      <c r="V191" s="119" t="s">
        <v>709</v>
      </c>
      <c r="W191" s="119" t="s">
        <v>687</v>
      </c>
    </row>
    <row r="192" spans="1:23">
      <c r="A192" s="120" t="str">
        <f t="shared" si="39"/>
        <v>D.18.b. di altre immobilizzazioni finanziarie</v>
      </c>
      <c r="B192" s="123">
        <f t="shared" si="40"/>
        <v>0</v>
      </c>
      <c r="C192" s="123">
        <f t="shared" si="41"/>
        <v>0</v>
      </c>
      <c r="D192" s="123">
        <f t="shared" si="42"/>
        <v>0</v>
      </c>
      <c r="E192" s="123">
        <f t="shared" si="43"/>
        <v>0</v>
      </c>
      <c r="F192" s="123">
        <f t="shared" si="44"/>
        <v>0</v>
      </c>
      <c r="G192" s="122" t="str">
        <f t="shared" si="45"/>
        <v/>
      </c>
      <c r="R192" s="119" t="s">
        <v>608</v>
      </c>
      <c r="S192" s="119" t="s">
        <v>687</v>
      </c>
      <c r="T192" s="119" t="s">
        <v>687</v>
      </c>
      <c r="V192" s="119" t="s">
        <v>687</v>
      </c>
      <c r="W192" s="119" t="s">
        <v>687</v>
      </c>
    </row>
    <row r="193" spans="1:23">
      <c r="A193" s="120" t="str">
        <f t="shared" si="39"/>
        <v>D.18.c. di titoli</v>
      </c>
      <c r="B193" s="123">
        <f t="shared" si="40"/>
        <v>0</v>
      </c>
      <c r="C193" s="123">
        <f t="shared" si="41"/>
        <v>0</v>
      </c>
      <c r="D193" s="123">
        <f t="shared" si="42"/>
        <v>0</v>
      </c>
      <c r="E193" s="123">
        <f t="shared" si="43"/>
        <v>0</v>
      </c>
      <c r="F193" s="123">
        <f t="shared" si="44"/>
        <v>0</v>
      </c>
      <c r="G193" s="122" t="str">
        <f t="shared" si="45"/>
        <v/>
      </c>
      <c r="R193" s="119" t="s">
        <v>609</v>
      </c>
      <c r="S193" s="119" t="s">
        <v>687</v>
      </c>
      <c r="T193" s="119" t="s">
        <v>687</v>
      </c>
      <c r="V193" s="119" t="s">
        <v>709</v>
      </c>
      <c r="W193" s="119" t="s">
        <v>687</v>
      </c>
    </row>
    <row r="194" spans="1:23">
      <c r="A194" s="120" t="str">
        <f t="shared" si="39"/>
        <v>D.19. Svalutazioni</v>
      </c>
      <c r="B194" s="123">
        <f t="shared" si="40"/>
        <v>0</v>
      </c>
      <c r="C194" s="123">
        <f t="shared" si="41"/>
        <v>0</v>
      </c>
      <c r="D194" s="123">
        <f t="shared" si="42"/>
        <v>0</v>
      </c>
      <c r="E194" s="123">
        <f t="shared" si="43"/>
        <v>1166</v>
      </c>
      <c r="F194" s="123">
        <f t="shared" si="44"/>
        <v>0</v>
      </c>
      <c r="G194" s="122">
        <f t="shared" si="45"/>
        <v>-1</v>
      </c>
      <c r="R194" s="119" t="s">
        <v>610</v>
      </c>
      <c r="S194" s="119" t="s">
        <v>687</v>
      </c>
      <c r="T194" s="119" t="s">
        <v>687</v>
      </c>
      <c r="V194" s="119" t="s">
        <v>687</v>
      </c>
      <c r="W194" s="119" t="s">
        <v>687</v>
      </c>
    </row>
    <row r="195" spans="1:23">
      <c r="A195" s="120" t="str">
        <f t="shared" si="39"/>
        <v>D.19.a. di partecipazioni</v>
      </c>
      <c r="B195" s="123">
        <f t="shared" si="40"/>
        <v>0</v>
      </c>
      <c r="C195" s="123">
        <f t="shared" si="41"/>
        <v>0</v>
      </c>
      <c r="D195" s="123">
        <f t="shared" si="42"/>
        <v>0</v>
      </c>
      <c r="E195" s="123">
        <f t="shared" si="43"/>
        <v>0</v>
      </c>
      <c r="F195" s="123">
        <f t="shared" si="44"/>
        <v>0</v>
      </c>
      <c r="G195" s="122" t="str">
        <f t="shared" si="45"/>
        <v/>
      </c>
      <c r="R195" s="119" t="s">
        <v>613</v>
      </c>
      <c r="S195" s="119" t="s">
        <v>708</v>
      </c>
      <c r="T195" s="119" t="s">
        <v>687</v>
      </c>
      <c r="V195" s="119" t="s">
        <v>687</v>
      </c>
      <c r="W195" s="119" t="s">
        <v>687</v>
      </c>
    </row>
    <row r="196" spans="1:23">
      <c r="A196" s="120" t="str">
        <f t="shared" si="39"/>
        <v>D.19.b. di altre immobilizzazioni finanziarie</v>
      </c>
      <c r="B196" s="123">
        <f t="shared" si="40"/>
        <v>0</v>
      </c>
      <c r="C196" s="123">
        <f t="shared" si="41"/>
        <v>0</v>
      </c>
      <c r="D196" s="123">
        <f t="shared" si="42"/>
        <v>0</v>
      </c>
      <c r="E196" s="123">
        <f t="shared" si="43"/>
        <v>1166</v>
      </c>
      <c r="F196" s="123">
        <f t="shared" si="44"/>
        <v>0</v>
      </c>
      <c r="G196" s="122">
        <f t="shared" si="45"/>
        <v>-1</v>
      </c>
      <c r="R196" s="119" t="s">
        <v>614</v>
      </c>
      <c r="S196" s="119" t="s">
        <v>687</v>
      </c>
      <c r="T196" s="119" t="s">
        <v>687</v>
      </c>
      <c r="V196" s="119" t="s">
        <v>687</v>
      </c>
      <c r="W196" s="119" t="s">
        <v>687</v>
      </c>
    </row>
    <row r="197" spans="1:23">
      <c r="A197" s="120" t="str">
        <f t="shared" si="39"/>
        <v>D.19.c. di titoli</v>
      </c>
      <c r="B197" s="123">
        <f t="shared" si="40"/>
        <v>0</v>
      </c>
      <c r="C197" s="123">
        <f t="shared" si="41"/>
        <v>0</v>
      </c>
      <c r="D197" s="123">
        <f t="shared" si="42"/>
        <v>0</v>
      </c>
      <c r="E197" s="123">
        <f t="shared" si="43"/>
        <v>0</v>
      </c>
      <c r="F197" s="123">
        <f t="shared" si="44"/>
        <v>0</v>
      </c>
      <c r="G197" s="122" t="str">
        <f t="shared" si="45"/>
        <v/>
      </c>
      <c r="R197" s="119" t="s">
        <v>615</v>
      </c>
      <c r="S197" s="119" t="s">
        <v>687</v>
      </c>
      <c r="T197" s="119" t="s">
        <v>687</v>
      </c>
      <c r="V197" s="119" t="s">
        <v>687</v>
      </c>
      <c r="W197" s="119" t="s">
        <v>687</v>
      </c>
    </row>
    <row r="198" spans="1:23">
      <c r="A198" s="120" t="str">
        <f t="shared" si="39"/>
        <v>E. PROVENTI E ONERI STRAORDINARI (+-)</v>
      </c>
      <c r="B198" s="123">
        <f t="shared" si="40"/>
        <v>-190000</v>
      </c>
      <c r="C198" s="123">
        <f t="shared" si="41"/>
        <v>0</v>
      </c>
      <c r="D198" s="123">
        <f t="shared" si="42"/>
        <v>0</v>
      </c>
      <c r="E198" s="123">
        <f t="shared" si="43"/>
        <v>0</v>
      </c>
      <c r="F198" s="123">
        <f t="shared" si="44"/>
        <v>0</v>
      </c>
      <c r="G198" s="122" t="str">
        <f t="shared" si="45"/>
        <v/>
      </c>
      <c r="R198" s="119" t="s">
        <v>616</v>
      </c>
      <c r="S198" s="119" t="s">
        <v>707</v>
      </c>
      <c r="T198" s="119" t="s">
        <v>687</v>
      </c>
      <c r="V198" s="119" t="s">
        <v>687</v>
      </c>
      <c r="W198" s="119" t="s">
        <v>687</v>
      </c>
    </row>
    <row r="199" spans="1:23">
      <c r="A199" s="120" t="str">
        <f t="shared" si="39"/>
        <v>E.20. Proventi straordimari</v>
      </c>
      <c r="B199" s="123">
        <f t="shared" si="40"/>
        <v>0</v>
      </c>
      <c r="C199" s="123">
        <f t="shared" si="41"/>
        <v>0</v>
      </c>
      <c r="D199" s="123">
        <f t="shared" si="42"/>
        <v>0</v>
      </c>
      <c r="E199" s="123">
        <f t="shared" si="43"/>
        <v>0</v>
      </c>
      <c r="F199" s="123">
        <f t="shared" si="44"/>
        <v>0</v>
      </c>
      <c r="G199" s="122" t="str">
        <f t="shared" si="45"/>
        <v/>
      </c>
      <c r="R199" s="119" t="s">
        <v>617</v>
      </c>
      <c r="S199" s="119" t="s">
        <v>687</v>
      </c>
      <c r="T199" s="119" t="s">
        <v>687</v>
      </c>
      <c r="V199" s="119" t="s">
        <v>687</v>
      </c>
      <c r="W199" s="119" t="s">
        <v>687</v>
      </c>
    </row>
    <row r="200" spans="1:23">
      <c r="A200" s="120" t="str">
        <f t="shared" si="39"/>
        <v>di cui: plusvalenze</v>
      </c>
      <c r="B200" s="123">
        <f t="shared" si="40"/>
        <v>0</v>
      </c>
      <c r="C200" s="123">
        <f t="shared" si="41"/>
        <v>0</v>
      </c>
      <c r="D200" s="123">
        <f t="shared" si="42"/>
        <v>0</v>
      </c>
      <c r="E200" s="123">
        <f t="shared" si="43"/>
        <v>0</v>
      </c>
      <c r="F200" s="123">
        <f t="shared" si="44"/>
        <v>0</v>
      </c>
      <c r="G200" s="122" t="str">
        <f t="shared" si="45"/>
        <v/>
      </c>
      <c r="R200" s="119" t="s">
        <v>618</v>
      </c>
      <c r="S200" s="119" t="s">
        <v>687</v>
      </c>
      <c r="T200" s="119" t="s">
        <v>687</v>
      </c>
      <c r="V200" s="119" t="s">
        <v>687</v>
      </c>
      <c r="W200" s="119" t="s">
        <v>687</v>
      </c>
    </row>
    <row r="201" spans="1:23">
      <c r="A201" s="120" t="str">
        <f t="shared" si="39"/>
        <v>E.21. Oneri straordinari</v>
      </c>
      <c r="B201" s="123">
        <f t="shared" si="40"/>
        <v>190000</v>
      </c>
      <c r="C201" s="123">
        <f t="shared" si="41"/>
        <v>0</v>
      </c>
      <c r="D201" s="123">
        <f t="shared" si="42"/>
        <v>0</v>
      </c>
      <c r="E201" s="123">
        <f t="shared" si="43"/>
        <v>0</v>
      </c>
      <c r="F201" s="123">
        <f t="shared" si="44"/>
        <v>0</v>
      </c>
      <c r="G201" s="122" t="str">
        <f t="shared" si="45"/>
        <v/>
      </c>
      <c r="R201" s="119" t="s">
        <v>619</v>
      </c>
      <c r="S201" s="119" t="s">
        <v>706</v>
      </c>
      <c r="T201" s="119" t="s">
        <v>705</v>
      </c>
      <c r="V201" s="119" t="s">
        <v>704</v>
      </c>
      <c r="W201" s="119" t="s">
        <v>703</v>
      </c>
    </row>
    <row r="202" spans="1:23">
      <c r="A202" s="120" t="str">
        <f t="shared" si="39"/>
        <v>di cui: minusvalenze</v>
      </c>
      <c r="B202" s="123">
        <f t="shared" si="40"/>
        <v>0</v>
      </c>
      <c r="C202" s="123">
        <f t="shared" si="41"/>
        <v>0</v>
      </c>
      <c r="D202" s="123">
        <f t="shared" si="42"/>
        <v>0</v>
      </c>
      <c r="E202" s="123">
        <f t="shared" si="43"/>
        <v>0</v>
      </c>
      <c r="F202" s="123">
        <f t="shared" si="44"/>
        <v>0</v>
      </c>
      <c r="G202" s="122" t="str">
        <f t="shared" si="45"/>
        <v/>
      </c>
      <c r="R202" s="119" t="s">
        <v>623</v>
      </c>
      <c r="S202" s="119" t="s">
        <v>702</v>
      </c>
      <c r="T202" s="119" t="s">
        <v>701</v>
      </c>
      <c r="V202" s="119" t="s">
        <v>700</v>
      </c>
      <c r="W202" s="119" t="s">
        <v>699</v>
      </c>
    </row>
    <row r="203" spans="1:23">
      <c r="A203" s="120" t="str">
        <f t="shared" si="39"/>
        <v>di cui: imposte di esercizi precedenti</v>
      </c>
      <c r="B203" s="123">
        <f t="shared" si="40"/>
        <v>0</v>
      </c>
      <c r="C203" s="123">
        <f t="shared" si="41"/>
        <v>0</v>
      </c>
      <c r="D203" s="123">
        <f t="shared" si="42"/>
        <v>0</v>
      </c>
      <c r="E203" s="123">
        <f t="shared" si="43"/>
        <v>0</v>
      </c>
      <c r="F203" s="123">
        <f t="shared" si="44"/>
        <v>0</v>
      </c>
      <c r="G203" s="122" t="str">
        <f t="shared" si="45"/>
        <v/>
      </c>
      <c r="R203" s="119" t="s">
        <v>627</v>
      </c>
      <c r="S203" s="119" t="s">
        <v>698</v>
      </c>
      <c r="T203" s="119" t="s">
        <v>697</v>
      </c>
      <c r="V203" s="119" t="s">
        <v>696</v>
      </c>
      <c r="W203" s="119" t="s">
        <v>695</v>
      </c>
    </row>
    <row r="204" spans="1:23">
      <c r="A204" s="120" t="str">
        <f t="shared" si="39"/>
        <v>RISULTATO ANTE IMPOSTE</v>
      </c>
      <c r="B204" s="123">
        <f t="shared" si="40"/>
        <v>149529</v>
      </c>
      <c r="C204" s="123">
        <f t="shared" si="41"/>
        <v>122000</v>
      </c>
      <c r="D204" s="123">
        <f t="shared" si="42"/>
        <v>0</v>
      </c>
      <c r="E204" s="123">
        <f t="shared" si="43"/>
        <v>139441</v>
      </c>
      <c r="F204" s="123">
        <f t="shared" si="44"/>
        <v>146032</v>
      </c>
      <c r="G204" s="122">
        <f t="shared" si="45"/>
        <v>4.7267303017046736E-2</v>
      </c>
      <c r="R204" s="119" t="s">
        <v>630</v>
      </c>
      <c r="S204" s="119" t="s">
        <v>693</v>
      </c>
      <c r="T204" s="119" t="s">
        <v>694</v>
      </c>
      <c r="V204" s="119" t="s">
        <v>687</v>
      </c>
      <c r="W204" s="119" t="s">
        <v>687</v>
      </c>
    </row>
    <row r="205" spans="1:23">
      <c r="A205" s="120" t="str">
        <f t="shared" si="39"/>
        <v>22. Imposte dell'esercizio</v>
      </c>
      <c r="B205" s="123">
        <f t="shared" si="40"/>
        <v>32932</v>
      </c>
      <c r="C205" s="123">
        <f t="shared" si="41"/>
        <v>43251</v>
      </c>
      <c r="D205" s="123">
        <f t="shared" si="42"/>
        <v>0</v>
      </c>
      <c r="E205" s="123">
        <f t="shared" si="43"/>
        <v>57020</v>
      </c>
      <c r="F205" s="123">
        <f t="shared" si="44"/>
        <v>48569</v>
      </c>
      <c r="G205" s="122">
        <f t="shared" si="45"/>
        <v>-0.14821115398105933</v>
      </c>
      <c r="R205" s="119" t="s">
        <v>631</v>
      </c>
      <c r="S205" s="119" t="s">
        <v>693</v>
      </c>
      <c r="V205" s="119" t="s">
        <v>687</v>
      </c>
      <c r="W205" s="119" t="s">
        <v>687</v>
      </c>
    </row>
    <row r="206" spans="1:23">
      <c r="A206" s="120" t="str">
        <f t="shared" si="39"/>
        <v>Imposte correnti (+/-)</v>
      </c>
      <c r="B206" s="123">
        <f t="shared" si="40"/>
        <v>33759</v>
      </c>
      <c r="C206" s="123">
        <f t="shared" si="41"/>
        <v>41343</v>
      </c>
      <c r="D206" s="123">
        <f t="shared" si="42"/>
        <v>0</v>
      </c>
      <c r="E206" s="123">
        <f t="shared" si="43"/>
        <v>57999</v>
      </c>
      <c r="F206" s="123">
        <f t="shared" si="44"/>
        <v>48167</v>
      </c>
      <c r="G206" s="122">
        <f t="shared" si="45"/>
        <v>-0.1695201641407611</v>
      </c>
      <c r="R206" s="119" t="s">
        <v>632</v>
      </c>
      <c r="S206" s="119" t="s">
        <v>687</v>
      </c>
      <c r="T206" s="119" t="s">
        <v>687</v>
      </c>
      <c r="V206" s="119" t="s">
        <v>687</v>
      </c>
      <c r="W206" s="119" t="s">
        <v>687</v>
      </c>
    </row>
    <row r="207" spans="1:23">
      <c r="A207" s="120" t="str">
        <f t="shared" si="39"/>
        <v>Imposte differite (+/-)</v>
      </c>
      <c r="B207" s="123">
        <f t="shared" si="40"/>
        <v>-827</v>
      </c>
      <c r="C207" s="123">
        <f t="shared" si="41"/>
        <v>1908</v>
      </c>
      <c r="D207" s="123">
        <f t="shared" si="42"/>
        <v>0</v>
      </c>
      <c r="E207" s="123">
        <f t="shared" si="43"/>
        <v>0</v>
      </c>
      <c r="F207" s="123">
        <f t="shared" si="44"/>
        <v>0</v>
      </c>
      <c r="G207" s="122" t="str">
        <f t="shared" si="45"/>
        <v/>
      </c>
      <c r="R207" s="119" t="s">
        <v>633</v>
      </c>
      <c r="S207" s="119" t="s">
        <v>692</v>
      </c>
      <c r="T207" s="119" t="s">
        <v>691</v>
      </c>
      <c r="V207" s="119" t="s">
        <v>690</v>
      </c>
      <c r="W207" s="119" t="s">
        <v>689</v>
      </c>
    </row>
    <row r="208" spans="1:23">
      <c r="A208" s="120" t="str">
        <f t="shared" si="39"/>
        <v>Imposte anticipate (+/-)</v>
      </c>
      <c r="B208" s="123">
        <f t="shared" si="40"/>
        <v>-827</v>
      </c>
      <c r="C208" s="123">
        <f t="shared" si="41"/>
        <v>0</v>
      </c>
      <c r="D208" s="123">
        <f t="shared" si="42"/>
        <v>0</v>
      </c>
      <c r="E208" s="123">
        <f t="shared" si="43"/>
        <v>0</v>
      </c>
      <c r="F208" s="123">
        <f t="shared" si="44"/>
        <v>0</v>
      </c>
      <c r="G208" s="122" t="str">
        <f t="shared" si="45"/>
        <v/>
      </c>
      <c r="R208" s="119" t="s">
        <v>634</v>
      </c>
      <c r="V208" s="119" t="s">
        <v>687</v>
      </c>
      <c r="W208" s="119" t="s">
        <v>687</v>
      </c>
    </row>
    <row r="209" spans="1:23">
      <c r="A209" s="120" t="str">
        <f t="shared" si="39"/>
        <v>Prov. (oneri) da adesione al regime di trasparenza fiscale</v>
      </c>
      <c r="B209" s="123">
        <f t="shared" si="40"/>
        <v>0</v>
      </c>
      <c r="C209" s="123">
        <f t="shared" si="41"/>
        <v>0</v>
      </c>
      <c r="D209" s="123">
        <f t="shared" si="42"/>
        <v>0</v>
      </c>
      <c r="E209" s="123">
        <f t="shared" si="43"/>
        <v>0</v>
      </c>
      <c r="F209" s="123">
        <f t="shared" si="44"/>
        <v>0</v>
      </c>
      <c r="G209" s="122" t="str">
        <f t="shared" si="45"/>
        <v/>
      </c>
      <c r="R209" s="119" t="s">
        <v>635</v>
      </c>
      <c r="V209" s="119" t="s">
        <v>687</v>
      </c>
      <c r="W209" s="119" t="s">
        <v>687</v>
      </c>
    </row>
    <row r="210" spans="1:23">
      <c r="A210" s="120" t="str">
        <f t="shared" ref="A210:A213" si="46">R207</f>
        <v>23. Utile / Perdita dell'esercizio</v>
      </c>
      <c r="B210" s="123">
        <f t="shared" ref="B210:B213" si="47">S207*1</f>
        <v>116597</v>
      </c>
      <c r="C210" s="123">
        <f t="shared" ref="C210:C213" si="48">T207*1</f>
        <v>78749</v>
      </c>
      <c r="D210" s="123">
        <f t="shared" ref="D210:D213" si="49">U207*1</f>
        <v>0</v>
      </c>
      <c r="E210" s="123">
        <f t="shared" ref="E210:E213" si="50">V207*1</f>
        <v>82421</v>
      </c>
      <c r="F210" s="123">
        <f t="shared" ref="F210:F213" si="51">W207*1</f>
        <v>97463</v>
      </c>
      <c r="G210" s="122">
        <f t="shared" ref="G210:G213" si="52">IF( E210&lt;&gt;0,F210/E210-1,"")</f>
        <v>0.1825020322490627</v>
      </c>
      <c r="R210" s="119" t="s">
        <v>688</v>
      </c>
      <c r="S210" s="119" t="s">
        <v>687</v>
      </c>
      <c r="T210" s="119" t="s">
        <v>687</v>
      </c>
      <c r="V210" s="119" t="s">
        <v>687</v>
      </c>
      <c r="W210" s="119" t="s">
        <v>687</v>
      </c>
    </row>
    <row r="211" spans="1:23">
      <c r="A211" s="120" t="str">
        <f t="shared" si="46"/>
        <v>Utile / Perdita di terzi</v>
      </c>
      <c r="B211" s="123">
        <f t="shared" si="47"/>
        <v>0</v>
      </c>
      <c r="C211" s="123">
        <f t="shared" si="48"/>
        <v>0</v>
      </c>
      <c r="D211" s="123">
        <f t="shared" si="49"/>
        <v>0</v>
      </c>
      <c r="E211" s="123">
        <f t="shared" si="50"/>
        <v>0</v>
      </c>
      <c r="F211" s="123">
        <f t="shared" si="51"/>
        <v>0</v>
      </c>
      <c r="G211" s="122" t="str">
        <f t="shared" si="52"/>
        <v/>
      </c>
    </row>
    <row r="212" spans="1:23">
      <c r="A212" s="120" t="str">
        <f t="shared" si="46"/>
        <v>Utile / Perdita di gruppo</v>
      </c>
      <c r="B212" s="123">
        <f t="shared" si="47"/>
        <v>0</v>
      </c>
      <c r="C212" s="123">
        <f t="shared" si="48"/>
        <v>0</v>
      </c>
      <c r="D212" s="123">
        <f t="shared" si="49"/>
        <v>0</v>
      </c>
      <c r="E212" s="123">
        <f t="shared" si="50"/>
        <v>0</v>
      </c>
      <c r="F212" s="123">
        <f t="shared" si="51"/>
        <v>0</v>
      </c>
      <c r="G212" s="122" t="str">
        <f t="shared" si="52"/>
        <v/>
      </c>
    </row>
    <row r="213" spans="1:23">
      <c r="A213" s="120" t="str">
        <f t="shared" si="46"/>
        <v>Immobilizzazioni Materiali Destinate Alla Vendita</v>
      </c>
      <c r="B213" s="123">
        <f t="shared" si="47"/>
        <v>0</v>
      </c>
      <c r="C213" s="123">
        <f t="shared" si="48"/>
        <v>0</v>
      </c>
      <c r="D213" s="123">
        <f t="shared" si="49"/>
        <v>0</v>
      </c>
      <c r="E213" s="123">
        <f t="shared" si="50"/>
        <v>0</v>
      </c>
      <c r="F213" s="123">
        <f t="shared" si="51"/>
        <v>0</v>
      </c>
      <c r="G213" s="122" t="str">
        <f t="shared" si="52"/>
        <v/>
      </c>
    </row>
    <row r="214" spans="1:23">
      <c r="A214" s="120"/>
      <c r="B214" s="121"/>
      <c r="C214" s="121"/>
      <c r="D214" s="121"/>
      <c r="E214" s="121"/>
      <c r="F214" s="121"/>
      <c r="G214" s="120"/>
    </row>
    <row r="215" spans="1:23">
      <c r="A215" s="120"/>
      <c r="B215" s="120"/>
      <c r="C215" s="120"/>
      <c r="D215" s="120"/>
      <c r="E215" s="120"/>
      <c r="F215" s="120"/>
      <c r="G215" s="120"/>
    </row>
    <row r="216" spans="1:23">
      <c r="A216" s="120"/>
      <c r="B216" s="120"/>
      <c r="C216" s="120"/>
      <c r="D216" s="120"/>
      <c r="E216" s="120"/>
      <c r="F216" s="120"/>
      <c r="G216" s="120"/>
    </row>
    <row r="217" spans="1:23">
      <c r="A217" s="120"/>
      <c r="B217" s="120"/>
      <c r="C217" s="120"/>
      <c r="D217" s="120"/>
      <c r="E217" s="120"/>
      <c r="F217" s="120"/>
      <c r="G217" s="120"/>
    </row>
    <row r="218" spans="1:23">
      <c r="A218" s="120"/>
      <c r="B218" s="120"/>
      <c r="C218" s="120"/>
      <c r="D218" s="120"/>
      <c r="E218" s="120"/>
      <c r="F218" s="120"/>
      <c r="G218" s="120"/>
    </row>
    <row r="219" spans="1:23">
      <c r="A219" s="120"/>
      <c r="B219" s="120"/>
      <c r="C219" s="120"/>
      <c r="D219" s="120"/>
      <c r="E219" s="120"/>
      <c r="F219" s="120"/>
      <c r="G219" s="120"/>
    </row>
    <row r="220" spans="1:23">
      <c r="A220" s="120"/>
      <c r="B220" s="120"/>
      <c r="C220" s="120"/>
      <c r="D220" s="120"/>
      <c r="E220" s="120"/>
      <c r="F220" s="120"/>
      <c r="G220" s="120"/>
    </row>
    <row r="221" spans="1:23">
      <c r="A221" s="120"/>
      <c r="B221" s="120"/>
      <c r="C221" s="120"/>
      <c r="D221" s="120"/>
      <c r="E221" s="120"/>
      <c r="F221" s="120"/>
      <c r="G221" s="120"/>
    </row>
    <row r="222" spans="1:23">
      <c r="A222" s="120"/>
      <c r="B222" s="120"/>
      <c r="C222" s="120"/>
      <c r="D222" s="120"/>
      <c r="E222" s="120"/>
      <c r="F222" s="120"/>
      <c r="G222" s="120"/>
    </row>
    <row r="223" spans="1:23">
      <c r="A223" s="120"/>
      <c r="B223" s="120"/>
      <c r="C223" s="120"/>
      <c r="D223" s="120"/>
      <c r="E223" s="120"/>
      <c r="F223" s="120"/>
      <c r="G223" s="120"/>
    </row>
    <row r="224" spans="1:23">
      <c r="A224" s="120"/>
      <c r="B224" s="120"/>
      <c r="C224" s="120"/>
      <c r="D224" s="120"/>
      <c r="E224" s="120"/>
      <c r="F224" s="120"/>
      <c r="G224" s="120"/>
    </row>
    <row r="225" spans="1:7">
      <c r="A225" s="120"/>
      <c r="B225" s="120"/>
      <c r="C225" s="120"/>
      <c r="D225" s="120"/>
      <c r="E225" s="120"/>
      <c r="F225" s="120"/>
      <c r="G225" s="120"/>
    </row>
    <row r="226" spans="1:7">
      <c r="A226" s="120"/>
      <c r="B226" s="120"/>
      <c r="C226" s="120"/>
      <c r="D226" s="120"/>
      <c r="E226" s="120"/>
      <c r="F226" s="120"/>
      <c r="G226" s="120"/>
    </row>
    <row r="227" spans="1:7">
      <c r="A227" s="120"/>
      <c r="B227" s="120"/>
      <c r="C227" s="120"/>
      <c r="D227" s="120"/>
      <c r="E227" s="120"/>
      <c r="F227" s="120"/>
      <c r="G227" s="120"/>
    </row>
    <row r="228" spans="1:7">
      <c r="A228" s="120"/>
      <c r="B228" s="120"/>
      <c r="C228" s="120"/>
      <c r="D228" s="120"/>
      <c r="E228" s="120"/>
      <c r="F228" s="120"/>
      <c r="G228" s="120"/>
    </row>
    <row r="229" spans="1:7">
      <c r="A229" s="120"/>
      <c r="B229" s="120"/>
      <c r="C229" s="120"/>
      <c r="D229" s="120"/>
      <c r="E229" s="120"/>
      <c r="F229" s="120"/>
      <c r="G229" s="120"/>
    </row>
    <row r="230" spans="1:7">
      <c r="A230" s="120"/>
      <c r="B230" s="120"/>
      <c r="C230" s="120"/>
      <c r="D230" s="120"/>
      <c r="E230" s="120"/>
      <c r="F230" s="120"/>
      <c r="G230" s="120"/>
    </row>
    <row r="231" spans="1:7">
      <c r="A231" s="120"/>
      <c r="B231" s="120"/>
      <c r="C231" s="120"/>
      <c r="D231" s="120"/>
      <c r="E231" s="120"/>
      <c r="F231" s="120"/>
      <c r="G231" s="120"/>
    </row>
    <row r="232" spans="1:7">
      <c r="A232" s="120"/>
      <c r="B232" s="120"/>
      <c r="C232" s="120"/>
      <c r="D232" s="120"/>
      <c r="E232" s="120"/>
      <c r="F232" s="120"/>
      <c r="G232" s="120"/>
    </row>
    <row r="233" spans="1:7">
      <c r="A233" s="120"/>
      <c r="B233" s="120"/>
      <c r="C233" s="120"/>
      <c r="D233" s="120"/>
      <c r="E233" s="120"/>
      <c r="F233" s="120"/>
      <c r="G233" s="120"/>
    </row>
    <row r="234" spans="1:7">
      <c r="A234" s="120"/>
      <c r="B234" s="120"/>
      <c r="C234" s="120"/>
      <c r="D234" s="120"/>
      <c r="E234" s="120"/>
      <c r="F234" s="120"/>
      <c r="G234" s="120"/>
    </row>
    <row r="235" spans="1:7">
      <c r="A235" s="120"/>
      <c r="B235" s="120"/>
      <c r="C235" s="120"/>
      <c r="D235" s="120"/>
      <c r="E235" s="120"/>
      <c r="F235" s="120"/>
      <c r="G235" s="120"/>
    </row>
    <row r="236" spans="1:7">
      <c r="A236" s="120"/>
      <c r="B236" s="120"/>
      <c r="C236" s="120"/>
      <c r="D236" s="120"/>
      <c r="E236" s="120"/>
      <c r="F236" s="120"/>
      <c r="G236" s="120"/>
    </row>
    <row r="237" spans="1:7">
      <c r="A237" s="120"/>
      <c r="B237" s="120"/>
      <c r="C237" s="120"/>
      <c r="D237" s="120"/>
      <c r="E237" s="120"/>
      <c r="F237" s="120"/>
      <c r="G237" s="120"/>
    </row>
    <row r="238" spans="1:7">
      <c r="A238" s="120"/>
      <c r="B238" s="120"/>
      <c r="C238" s="120"/>
      <c r="D238" s="120"/>
      <c r="E238" s="120"/>
      <c r="F238" s="120"/>
      <c r="G238" s="120"/>
    </row>
    <row r="239" spans="1:7">
      <c r="A239" s="120"/>
      <c r="B239" s="120"/>
      <c r="C239" s="120"/>
      <c r="D239" s="120"/>
      <c r="E239" s="120"/>
      <c r="F239" s="120"/>
      <c r="G239" s="120"/>
    </row>
    <row r="240" spans="1:7">
      <c r="A240" s="120"/>
      <c r="B240" s="120"/>
      <c r="C240" s="120"/>
      <c r="D240" s="120"/>
      <c r="E240" s="120"/>
      <c r="F240" s="120"/>
      <c r="G240" s="120"/>
    </row>
    <row r="241" spans="1:7">
      <c r="A241" s="120"/>
      <c r="B241" s="120"/>
      <c r="C241" s="120"/>
      <c r="D241" s="120"/>
      <c r="E241" s="120"/>
      <c r="F241" s="120"/>
      <c r="G241" s="120"/>
    </row>
    <row r="242" spans="1:7">
      <c r="A242" s="120"/>
      <c r="B242" s="120"/>
      <c r="C242" s="120"/>
      <c r="D242" s="120"/>
      <c r="E242" s="120"/>
      <c r="F242" s="120"/>
      <c r="G242" s="120"/>
    </row>
    <row r="243" spans="1:7">
      <c r="A243" s="120"/>
      <c r="B243" s="120"/>
      <c r="C243" s="120"/>
      <c r="D243" s="120"/>
      <c r="E243" s="120"/>
      <c r="F243" s="120"/>
      <c r="G243" s="120"/>
    </row>
    <row r="244" spans="1:7">
      <c r="A244" s="120"/>
      <c r="B244" s="120"/>
      <c r="C244" s="120"/>
      <c r="D244" s="120"/>
      <c r="E244" s="120"/>
      <c r="F244" s="120"/>
      <c r="G244" s="120"/>
    </row>
  </sheetData>
  <mergeCells count="3">
    <mergeCell ref="A7:G7"/>
    <mergeCell ref="A10:G10"/>
    <mergeCell ref="A49:G49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glio1"/>
  <dimension ref="A1:P122"/>
  <sheetViews>
    <sheetView workbookViewId="0">
      <pane ySplit="1" topLeftCell="A2" activePane="bottomLeft" state="frozen"/>
      <selection pane="bottomLeft" activeCell="B37" sqref="B37"/>
    </sheetView>
  </sheetViews>
  <sheetFormatPr defaultRowHeight="15"/>
  <cols>
    <col min="1" max="1" width="25.140625" customWidth="1"/>
    <col min="2" max="2" width="21.28515625" customWidth="1"/>
    <col min="3" max="3" width="5.42578125" customWidth="1"/>
    <col min="4" max="4" width="2.7109375" style="27" customWidth="1"/>
    <col min="5" max="5" width="15.28515625" customWidth="1"/>
    <col min="6" max="6" width="20.7109375" customWidth="1"/>
    <col min="7" max="7" width="16.140625" customWidth="1"/>
    <col min="8" max="8" width="4.5703125" bestFit="1" customWidth="1"/>
    <col min="9" max="9" width="2.85546875" style="27" customWidth="1"/>
    <col min="10" max="10" width="4" bestFit="1" customWidth="1"/>
    <col min="11" max="11" width="21.7109375" customWidth="1"/>
    <col min="12" max="12" width="22" customWidth="1"/>
    <col min="13" max="13" width="4.5703125" bestFit="1" customWidth="1"/>
    <col min="14" max="14" width="2.5703125" style="27" customWidth="1"/>
    <col min="15" max="15" width="20.140625" bestFit="1" customWidth="1"/>
    <col min="16" max="16" width="13.28515625" bestFit="1" customWidth="1"/>
  </cols>
  <sheetData>
    <row r="1" spans="1:16" ht="15.75" thickBot="1">
      <c r="A1" s="23" t="s">
        <v>8</v>
      </c>
      <c r="B1" s="23" t="s">
        <v>7</v>
      </c>
      <c r="C1" s="33"/>
      <c r="E1" s="24" t="s">
        <v>9</v>
      </c>
      <c r="F1" s="24" t="s">
        <v>10</v>
      </c>
      <c r="G1" s="24" t="s">
        <v>7</v>
      </c>
      <c r="H1" s="35"/>
      <c r="J1" s="25" t="s">
        <v>22</v>
      </c>
      <c r="K1" s="25" t="s">
        <v>23</v>
      </c>
      <c r="L1" s="25" t="s">
        <v>7</v>
      </c>
      <c r="M1" s="36"/>
      <c r="O1" s="26" t="s">
        <v>34</v>
      </c>
      <c r="P1" s="26" t="s">
        <v>7</v>
      </c>
    </row>
    <row r="2" spans="1:16">
      <c r="A2" s="8" t="s">
        <v>0</v>
      </c>
      <c r="B2" s="9">
        <v>7787</v>
      </c>
      <c r="C2" s="34">
        <f>+B2/$B$9</f>
        <v>1.4243021020299278E-3</v>
      </c>
      <c r="E2" s="11" t="s">
        <v>21</v>
      </c>
      <c r="F2" s="16" t="s">
        <v>21</v>
      </c>
      <c r="G2" s="9">
        <v>3434525</v>
      </c>
      <c r="H2" s="34">
        <f>+G2/$B$9</f>
        <v>0.62820099871251289</v>
      </c>
      <c r="J2" s="10"/>
      <c r="K2" s="8" t="s">
        <v>0</v>
      </c>
      <c r="L2" s="9">
        <v>1521137</v>
      </c>
      <c r="M2" s="34">
        <f>+L2/$B$9</f>
        <v>0.27822763921606503</v>
      </c>
      <c r="O2" s="1">
        <v>2019</v>
      </c>
      <c r="P2" s="29">
        <v>216240</v>
      </c>
    </row>
    <row r="3" spans="1:16">
      <c r="A3" s="2" t="s">
        <v>1</v>
      </c>
      <c r="B3" s="4">
        <v>130549</v>
      </c>
      <c r="C3" s="34">
        <f t="shared" ref="C3:C8" si="0">+B3/$B$9</f>
        <v>2.3878414680609354E-2</v>
      </c>
      <c r="E3" s="3">
        <v>1</v>
      </c>
      <c r="F3" s="2" t="s">
        <v>11</v>
      </c>
      <c r="G3" s="4">
        <v>1675789</v>
      </c>
      <c r="H3" s="34">
        <f t="shared" ref="H3:H12" si="1">+G3/$B$9</f>
        <v>0.30651467770112117</v>
      </c>
      <c r="J3" s="3">
        <v>1</v>
      </c>
      <c r="K3" s="2" t="s">
        <v>24</v>
      </c>
      <c r="L3" s="4">
        <v>3705880</v>
      </c>
      <c r="M3" s="34">
        <f t="shared" ref="M3:M12" si="2">+L3/$B$9</f>
        <v>0.6778339121446858</v>
      </c>
      <c r="O3" s="1">
        <v>2018</v>
      </c>
      <c r="P3" s="29">
        <v>246086</v>
      </c>
    </row>
    <row r="4" spans="1:16">
      <c r="A4" s="2" t="s">
        <v>2</v>
      </c>
      <c r="B4" s="4">
        <v>3082966</v>
      </c>
      <c r="C4" s="34">
        <f t="shared" si="0"/>
        <v>0.56389815773555907</v>
      </c>
      <c r="E4" s="3">
        <v>2</v>
      </c>
      <c r="F4" s="2" t="s">
        <v>12</v>
      </c>
      <c r="G4" s="4">
        <v>125614</v>
      </c>
      <c r="H4" s="34">
        <f t="shared" si="1"/>
        <v>2.2975765281159282E-2</v>
      </c>
      <c r="J4" s="3">
        <v>2</v>
      </c>
      <c r="K4" s="2" t="s">
        <v>25</v>
      </c>
      <c r="L4" s="4">
        <v>168311</v>
      </c>
      <c r="M4" s="34">
        <f t="shared" si="2"/>
        <v>3.0785374482439856E-2</v>
      </c>
      <c r="O4" s="1">
        <v>2017</v>
      </c>
      <c r="P4" s="29">
        <v>238731</v>
      </c>
    </row>
    <row r="5" spans="1:16">
      <c r="A5" s="2" t="s">
        <v>3</v>
      </c>
      <c r="B5" s="4">
        <v>423</v>
      </c>
      <c r="C5" s="34">
        <f t="shared" si="0"/>
        <v>7.7369948524291701E-5</v>
      </c>
      <c r="E5" s="3">
        <v>3</v>
      </c>
      <c r="F5" s="2" t="s">
        <v>13</v>
      </c>
      <c r="G5" s="4">
        <v>93810</v>
      </c>
      <c r="H5" s="34">
        <f t="shared" si="1"/>
        <v>1.7158569435139017E-2</v>
      </c>
      <c r="J5" s="3">
        <v>3</v>
      </c>
      <c r="K5" s="2" t="s">
        <v>26</v>
      </c>
      <c r="L5" s="4">
        <v>40621</v>
      </c>
      <c r="M5" s="34">
        <f t="shared" si="2"/>
        <v>7.4298928581684465E-3</v>
      </c>
      <c r="O5" s="1">
        <v>2016</v>
      </c>
      <c r="P5" s="29">
        <v>208868</v>
      </c>
    </row>
    <row r="6" spans="1:16">
      <c r="A6" s="2" t="s">
        <v>4</v>
      </c>
      <c r="B6" s="4">
        <v>1458974</v>
      </c>
      <c r="C6" s="34">
        <f t="shared" si="0"/>
        <v>0.26685754912122922</v>
      </c>
      <c r="E6" s="3">
        <v>4</v>
      </c>
      <c r="F6" s="2" t="s">
        <v>14</v>
      </c>
      <c r="G6" s="4">
        <v>74671</v>
      </c>
      <c r="H6" s="34">
        <f t="shared" si="1"/>
        <v>1.3657899352854339E-2</v>
      </c>
      <c r="J6" s="3">
        <v>4</v>
      </c>
      <c r="K6" s="2" t="s">
        <v>27</v>
      </c>
      <c r="L6" s="4">
        <v>17368</v>
      </c>
      <c r="M6" s="34">
        <f t="shared" si="2"/>
        <v>3.1767405814891211E-3</v>
      </c>
      <c r="O6" s="1">
        <v>2015</v>
      </c>
      <c r="P6" s="29">
        <v>222182</v>
      </c>
    </row>
    <row r="7" spans="1:16">
      <c r="A7" s="2" t="s">
        <v>5</v>
      </c>
      <c r="B7" s="4">
        <v>786423</v>
      </c>
      <c r="C7" s="34">
        <f t="shared" si="0"/>
        <v>0.14384280621352022</v>
      </c>
      <c r="E7" s="3">
        <v>5</v>
      </c>
      <c r="F7" s="2" t="s">
        <v>15</v>
      </c>
      <c r="G7" s="4">
        <v>29800</v>
      </c>
      <c r="H7" s="34">
        <f t="shared" si="1"/>
        <v>5.4506488558484457E-3</v>
      </c>
      <c r="J7" s="3">
        <v>5</v>
      </c>
      <c r="K7" s="2" t="s">
        <v>28</v>
      </c>
      <c r="L7" s="4">
        <v>5393</v>
      </c>
      <c r="M7" s="34">
        <f t="shared" si="2"/>
        <v>9.8642111676478742E-4</v>
      </c>
      <c r="O7" s="1"/>
      <c r="P7" s="29"/>
    </row>
    <row r="8" spans="1:16" ht="15.75" thickBot="1">
      <c r="A8" s="6" t="s">
        <v>6</v>
      </c>
      <c r="B8" s="7">
        <v>117</v>
      </c>
      <c r="C8" s="34">
        <f t="shared" si="0"/>
        <v>2.1400198527995575E-5</v>
      </c>
      <c r="E8" s="3">
        <v>6</v>
      </c>
      <c r="F8" s="2" t="s">
        <v>16</v>
      </c>
      <c r="G8" s="4">
        <v>19576</v>
      </c>
      <c r="H8" s="34">
        <f t="shared" si="1"/>
        <v>3.5806007383251399E-3</v>
      </c>
      <c r="J8" s="3">
        <v>6</v>
      </c>
      <c r="K8" s="2" t="s">
        <v>29</v>
      </c>
      <c r="L8" s="4">
        <v>2684</v>
      </c>
      <c r="M8" s="34">
        <f t="shared" si="2"/>
        <v>4.9092421238581304E-4</v>
      </c>
      <c r="O8" s="1"/>
      <c r="P8" s="29"/>
    </row>
    <row r="9" spans="1:16">
      <c r="B9" s="5">
        <f>SUM(B2:B8)</f>
        <v>5467239</v>
      </c>
      <c r="C9" s="5"/>
      <c r="E9" s="3">
        <v>7</v>
      </c>
      <c r="F9" s="2" t="s">
        <v>17</v>
      </c>
      <c r="G9" s="4">
        <v>6789</v>
      </c>
      <c r="H9" s="34">
        <f t="shared" si="1"/>
        <v>1.2417602376629227E-3</v>
      </c>
      <c r="J9" s="3">
        <v>7</v>
      </c>
      <c r="K9" s="2" t="s">
        <v>30</v>
      </c>
      <c r="L9" s="4">
        <v>1444</v>
      </c>
      <c r="M9" s="34">
        <f t="shared" si="2"/>
        <v>2.6411868952500522E-4</v>
      </c>
      <c r="O9" s="1"/>
      <c r="P9" s="29"/>
    </row>
    <row r="10" spans="1:16">
      <c r="E10" s="12">
        <v>8</v>
      </c>
      <c r="F10" s="13" t="s">
        <v>18</v>
      </c>
      <c r="G10" s="14">
        <v>3571</v>
      </c>
      <c r="H10" s="34">
        <f t="shared" si="1"/>
        <v>6.5316332430318121E-4</v>
      </c>
      <c r="J10" s="3">
        <v>8</v>
      </c>
      <c r="K10" s="2" t="s">
        <v>31</v>
      </c>
      <c r="L10" s="4">
        <v>2669</v>
      </c>
      <c r="M10" s="34">
        <f t="shared" si="2"/>
        <v>4.8818059718991618E-4</v>
      </c>
      <c r="O10" s="1"/>
      <c r="P10" s="29"/>
    </row>
    <row r="11" spans="1:16">
      <c r="B11" s="32">
        <f>SUM(B3:B8)/B9</f>
        <v>0.99857569789797007</v>
      </c>
      <c r="C11" s="32"/>
      <c r="E11" s="20">
        <v>9</v>
      </c>
      <c r="F11" s="21" t="s">
        <v>19</v>
      </c>
      <c r="G11" s="22">
        <v>1990</v>
      </c>
      <c r="H11" s="34">
        <f t="shared" si="1"/>
        <v>3.6398628265565123E-4</v>
      </c>
      <c r="J11" s="3">
        <v>9</v>
      </c>
      <c r="K11" s="2" t="s">
        <v>32</v>
      </c>
      <c r="L11" s="4">
        <v>1005</v>
      </c>
      <c r="M11" s="34">
        <f t="shared" si="2"/>
        <v>1.8382221812509019E-4</v>
      </c>
      <c r="O11" s="1"/>
      <c r="P11" s="29"/>
    </row>
    <row r="12" spans="1:16" ht="15.75" thickBot="1">
      <c r="E12" s="17">
        <v>10</v>
      </c>
      <c r="F12" s="18" t="s">
        <v>20</v>
      </c>
      <c r="G12" s="19">
        <v>1104</v>
      </c>
      <c r="H12" s="34">
        <f t="shared" si="1"/>
        <v>2.0193007841800954E-4</v>
      </c>
      <c r="J12" s="15">
        <v>10</v>
      </c>
      <c r="K12" s="6" t="s">
        <v>33</v>
      </c>
      <c r="L12" s="7">
        <v>727</v>
      </c>
      <c r="M12" s="34">
        <f t="shared" si="2"/>
        <v>1.329738831611349E-4</v>
      </c>
      <c r="O12" s="1"/>
      <c r="P12" s="29"/>
    </row>
    <row r="13" spans="1:16">
      <c r="G13" s="5">
        <f>SUM(G2:G12)</f>
        <v>5467239</v>
      </c>
      <c r="H13" s="5"/>
      <c r="L13" s="5">
        <f>SUM(L2:L12)</f>
        <v>5467239</v>
      </c>
      <c r="M13" s="5"/>
      <c r="O13" s="1"/>
      <c r="P13" s="29"/>
    </row>
    <row r="14" spans="1:16">
      <c r="O14" s="1"/>
      <c r="P14" s="29"/>
    </row>
    <row r="15" spans="1:16">
      <c r="G15" s="32">
        <f>SUM(G3:G12)/G13</f>
        <v>0.37179900128748716</v>
      </c>
      <c r="H15" s="32"/>
      <c r="L15" s="32">
        <f>SUM(L3:L12)/L13</f>
        <v>0.72177236078393503</v>
      </c>
      <c r="M15" s="32"/>
      <c r="O15" s="1"/>
      <c r="P15" s="29"/>
    </row>
    <row r="16" spans="1:16">
      <c r="O16" s="1"/>
      <c r="P16" s="29"/>
    </row>
    <row r="17" spans="15:16">
      <c r="O17" s="1"/>
      <c r="P17" s="29"/>
    </row>
    <row r="18" spans="15:16">
      <c r="O18" s="1"/>
      <c r="P18" s="29"/>
    </row>
    <row r="19" spans="15:16">
      <c r="O19" s="1"/>
      <c r="P19" s="29"/>
    </row>
    <row r="20" spans="15:16">
      <c r="O20" s="1"/>
      <c r="P20" s="29"/>
    </row>
    <row r="21" spans="15:16">
      <c r="O21" s="1"/>
      <c r="P21" s="29"/>
    </row>
    <row r="22" spans="15:16">
      <c r="O22" s="1"/>
      <c r="P22" s="29"/>
    </row>
    <row r="23" spans="15:16">
      <c r="O23" s="1"/>
      <c r="P23" s="29"/>
    </row>
    <row r="24" spans="15:16">
      <c r="O24" s="1"/>
      <c r="P24" s="29"/>
    </row>
    <row r="25" spans="15:16">
      <c r="O25" s="1"/>
      <c r="P25" s="29"/>
    </row>
    <row r="26" spans="15:16">
      <c r="O26" s="1"/>
      <c r="P26" s="29"/>
    </row>
    <row r="27" spans="15:16">
      <c r="O27" s="1"/>
      <c r="P27" s="29"/>
    </row>
    <row r="28" spans="15:16">
      <c r="O28" s="1"/>
      <c r="P28" s="29"/>
    </row>
    <row r="29" spans="15:16">
      <c r="O29" s="1"/>
      <c r="P29" s="29"/>
    </row>
    <row r="30" spans="15:16">
      <c r="O30" s="1"/>
      <c r="P30" s="29"/>
    </row>
    <row r="31" spans="15:16">
      <c r="O31" s="1"/>
      <c r="P31" s="29"/>
    </row>
    <row r="32" spans="15:16">
      <c r="O32" s="1"/>
      <c r="P32" s="29"/>
    </row>
    <row r="33" spans="15:16">
      <c r="O33" s="1"/>
      <c r="P33" s="29"/>
    </row>
    <row r="34" spans="15:16">
      <c r="O34" s="1"/>
      <c r="P34" s="29"/>
    </row>
    <row r="35" spans="15:16">
      <c r="O35" s="1"/>
      <c r="P35" s="29"/>
    </row>
    <row r="36" spans="15:16">
      <c r="O36" s="1"/>
      <c r="P36" s="29"/>
    </row>
    <row r="37" spans="15:16">
      <c r="O37" s="1"/>
      <c r="P37" s="29"/>
    </row>
    <row r="38" spans="15:16">
      <c r="O38" s="1"/>
      <c r="P38" s="29"/>
    </row>
    <row r="39" spans="15:16">
      <c r="O39" s="1"/>
      <c r="P39" s="29"/>
    </row>
    <row r="40" spans="15:16">
      <c r="O40" s="1"/>
      <c r="P40" s="29"/>
    </row>
    <row r="41" spans="15:16">
      <c r="O41" s="1"/>
      <c r="P41" s="29"/>
    </row>
    <row r="42" spans="15:16">
      <c r="O42" s="1"/>
      <c r="P42" s="29"/>
    </row>
    <row r="43" spans="15:16">
      <c r="O43" s="1"/>
      <c r="P43" s="29"/>
    </row>
    <row r="44" spans="15:16">
      <c r="O44" s="1"/>
      <c r="P44" s="29"/>
    </row>
    <row r="45" spans="15:16">
      <c r="O45" s="1"/>
      <c r="P45" s="29"/>
    </row>
    <row r="46" spans="15:16">
      <c r="O46" s="1"/>
      <c r="P46" s="29"/>
    </row>
    <row r="47" spans="15:16">
      <c r="O47" s="1"/>
      <c r="P47" s="29"/>
    </row>
    <row r="48" spans="15:16">
      <c r="O48" s="1"/>
      <c r="P48" s="29"/>
    </row>
    <row r="49" spans="15:16">
      <c r="O49" s="1"/>
      <c r="P49" s="29"/>
    </row>
    <row r="50" spans="15:16">
      <c r="O50" s="1"/>
      <c r="P50" s="29"/>
    </row>
    <row r="51" spans="15:16">
      <c r="O51" s="1"/>
      <c r="P51" s="29"/>
    </row>
    <row r="52" spans="15:16">
      <c r="O52" s="1"/>
      <c r="P52" s="29"/>
    </row>
    <row r="53" spans="15:16">
      <c r="O53" s="1"/>
      <c r="P53" s="29"/>
    </row>
    <row r="54" spans="15:16">
      <c r="O54" s="1"/>
      <c r="P54" s="29"/>
    </row>
    <row r="55" spans="15:16">
      <c r="O55" s="1"/>
      <c r="P55" s="29"/>
    </row>
    <row r="56" spans="15:16">
      <c r="O56" s="1"/>
      <c r="P56" s="29"/>
    </row>
    <row r="57" spans="15:16">
      <c r="O57" s="1"/>
      <c r="P57" s="29"/>
    </row>
    <row r="58" spans="15:16">
      <c r="O58" s="1"/>
      <c r="P58" s="29"/>
    </row>
    <row r="59" spans="15:16">
      <c r="O59" s="1"/>
      <c r="P59" s="29"/>
    </row>
    <row r="60" spans="15:16">
      <c r="O60" s="1"/>
      <c r="P60" s="29"/>
    </row>
    <row r="61" spans="15:16">
      <c r="O61" s="1"/>
      <c r="P61" s="29"/>
    </row>
    <row r="62" spans="15:16">
      <c r="O62" s="1"/>
      <c r="P62" s="29"/>
    </row>
    <row r="63" spans="15:16">
      <c r="O63" s="1"/>
      <c r="P63" s="29"/>
    </row>
    <row r="64" spans="15:16">
      <c r="O64" s="1"/>
      <c r="P64" s="29"/>
    </row>
    <row r="65" spans="15:16">
      <c r="O65" s="1"/>
      <c r="P65" s="29"/>
    </row>
    <row r="66" spans="15:16">
      <c r="O66" s="1"/>
      <c r="P66" s="29"/>
    </row>
    <row r="67" spans="15:16">
      <c r="O67" s="1"/>
      <c r="P67" s="29"/>
    </row>
    <row r="68" spans="15:16">
      <c r="O68" s="1"/>
      <c r="P68" s="29"/>
    </row>
    <row r="69" spans="15:16">
      <c r="O69" s="1"/>
      <c r="P69" s="29"/>
    </row>
    <row r="70" spans="15:16">
      <c r="O70" s="1"/>
      <c r="P70" s="29"/>
    </row>
    <row r="71" spans="15:16">
      <c r="O71" s="1"/>
      <c r="P71" s="29"/>
    </row>
    <row r="72" spans="15:16">
      <c r="O72" s="1"/>
      <c r="P72" s="29"/>
    </row>
    <row r="73" spans="15:16">
      <c r="O73" s="1"/>
      <c r="P73" s="29"/>
    </row>
    <row r="74" spans="15:16">
      <c r="O74" s="1"/>
      <c r="P74" s="29"/>
    </row>
    <row r="75" spans="15:16">
      <c r="O75" s="1"/>
      <c r="P75" s="29"/>
    </row>
    <row r="76" spans="15:16">
      <c r="O76" s="1"/>
      <c r="P76" s="29"/>
    </row>
    <row r="77" spans="15:16">
      <c r="O77" s="1"/>
      <c r="P77" s="29"/>
    </row>
    <row r="78" spans="15:16">
      <c r="O78" s="1"/>
      <c r="P78" s="29"/>
    </row>
    <row r="79" spans="15:16">
      <c r="O79" s="1"/>
      <c r="P79" s="29"/>
    </row>
    <row r="80" spans="15:16">
      <c r="O80" s="1"/>
      <c r="P80" s="29"/>
    </row>
    <row r="81" spans="15:16">
      <c r="O81" s="1"/>
      <c r="P81" s="29"/>
    </row>
    <row r="82" spans="15:16">
      <c r="O82" s="1"/>
      <c r="P82" s="29"/>
    </row>
    <row r="83" spans="15:16">
      <c r="O83" s="1"/>
      <c r="P83" s="29"/>
    </row>
    <row r="84" spans="15:16">
      <c r="O84" s="1"/>
      <c r="P84" s="29"/>
    </row>
    <row r="85" spans="15:16">
      <c r="O85" s="1"/>
      <c r="P85" s="29"/>
    </row>
    <row r="86" spans="15:16">
      <c r="O86" s="1"/>
      <c r="P86" s="29"/>
    </row>
    <row r="87" spans="15:16">
      <c r="O87" s="1"/>
      <c r="P87" s="29"/>
    </row>
    <row r="88" spans="15:16">
      <c r="O88" s="1"/>
      <c r="P88" s="29"/>
    </row>
    <row r="89" spans="15:16">
      <c r="O89" s="1"/>
      <c r="P89" s="29"/>
    </row>
    <row r="90" spans="15:16">
      <c r="O90" s="1"/>
      <c r="P90" s="29"/>
    </row>
    <row r="91" spans="15:16">
      <c r="O91" s="1"/>
      <c r="P91" s="29"/>
    </row>
    <row r="92" spans="15:16">
      <c r="O92" s="1"/>
      <c r="P92" s="29"/>
    </row>
    <row r="93" spans="15:16">
      <c r="O93" s="1"/>
      <c r="P93" s="29"/>
    </row>
    <row r="94" spans="15:16">
      <c r="O94" s="1"/>
      <c r="P94" s="29"/>
    </row>
    <row r="95" spans="15:16">
      <c r="O95" s="1"/>
      <c r="P95" s="29"/>
    </row>
    <row r="96" spans="15:16">
      <c r="O96" s="1"/>
      <c r="P96" s="29"/>
    </row>
    <row r="97" spans="15:16">
      <c r="O97" s="1"/>
      <c r="P97" s="29"/>
    </row>
    <row r="98" spans="15:16">
      <c r="O98" s="1"/>
      <c r="P98" s="29"/>
    </row>
    <row r="99" spans="15:16">
      <c r="O99" s="1"/>
      <c r="P99" s="29"/>
    </row>
    <row r="100" spans="15:16">
      <c r="O100" s="1"/>
      <c r="P100" s="29"/>
    </row>
    <row r="101" spans="15:16">
      <c r="O101" s="1"/>
      <c r="P101" s="29"/>
    </row>
    <row r="102" spans="15:16">
      <c r="O102" s="1"/>
      <c r="P102" s="29"/>
    </row>
    <row r="103" spans="15:16">
      <c r="O103" s="1"/>
      <c r="P103" s="29"/>
    </row>
    <row r="104" spans="15:16">
      <c r="O104" s="1"/>
      <c r="P104" s="29"/>
    </row>
    <row r="105" spans="15:16">
      <c r="O105" s="1"/>
      <c r="P105" s="29"/>
    </row>
    <row r="106" spans="15:16">
      <c r="O106" s="1"/>
      <c r="P106" s="29"/>
    </row>
    <row r="107" spans="15:16">
      <c r="O107" s="1"/>
      <c r="P107" s="29"/>
    </row>
    <row r="108" spans="15:16">
      <c r="O108" s="1"/>
      <c r="P108" s="29"/>
    </row>
    <row r="109" spans="15:16">
      <c r="O109" s="1"/>
      <c r="P109" s="29"/>
    </row>
    <row r="110" spans="15:16">
      <c r="O110" s="1"/>
      <c r="P110" s="29"/>
    </row>
    <row r="111" spans="15:16">
      <c r="O111" s="1"/>
      <c r="P111" s="29"/>
    </row>
    <row r="112" spans="15:16">
      <c r="O112" s="1"/>
      <c r="P112" s="29"/>
    </row>
    <row r="113" spans="15:16">
      <c r="O113" s="1"/>
      <c r="P113" s="29"/>
    </row>
    <row r="114" spans="15:16">
      <c r="O114" s="1"/>
      <c r="P114" s="29"/>
    </row>
    <row r="115" spans="15:16">
      <c r="O115" s="1"/>
      <c r="P115" s="29"/>
    </row>
    <row r="116" spans="15:16">
      <c r="O116" s="1"/>
      <c r="P116" s="29"/>
    </row>
    <row r="117" spans="15:16">
      <c r="O117" s="1"/>
      <c r="P117" s="29"/>
    </row>
    <row r="118" spans="15:16">
      <c r="O118" s="1"/>
      <c r="P118" s="29"/>
    </row>
    <row r="119" spans="15:16" ht="15.75" thickBot="1">
      <c r="O119" s="28"/>
      <c r="P119" s="30"/>
    </row>
    <row r="120" spans="15:16">
      <c r="P120" s="5"/>
    </row>
    <row r="122" spans="15:16">
      <c r="P122" s="32">
        <f>P120/L13</f>
        <v>0</v>
      </c>
    </row>
  </sheetData>
  <sortState xmlns:xlrd2="http://schemas.microsoft.com/office/spreadsheetml/2017/richdata2" ref="O3:P119">
    <sortCondition descending="1" ref="O2:O119"/>
  </sortState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glio6"/>
  <dimension ref="A1:C90"/>
  <sheetViews>
    <sheetView workbookViewId="0">
      <pane ySplit="1" topLeftCell="A2" activePane="bottomLeft" state="frozen"/>
      <selection pane="bottomLeft" activeCell="C9" sqref="C9"/>
    </sheetView>
  </sheetViews>
  <sheetFormatPr defaultRowHeight="15"/>
  <cols>
    <col min="2" max="2" width="14.7109375" style="41" bestFit="1" customWidth="1"/>
    <col min="3" max="3" width="134.140625" bestFit="1" customWidth="1"/>
    <col min="258" max="258" width="14.7109375" bestFit="1" customWidth="1"/>
    <col min="259" max="259" width="134.140625" bestFit="1" customWidth="1"/>
    <col min="514" max="514" width="14.7109375" bestFit="1" customWidth="1"/>
    <col min="515" max="515" width="134.140625" bestFit="1" customWidth="1"/>
    <col min="770" max="770" width="14.7109375" bestFit="1" customWidth="1"/>
    <col min="771" max="771" width="134.140625" bestFit="1" customWidth="1"/>
    <col min="1026" max="1026" width="14.7109375" bestFit="1" customWidth="1"/>
    <col min="1027" max="1027" width="134.140625" bestFit="1" customWidth="1"/>
    <col min="1282" max="1282" width="14.7109375" bestFit="1" customWidth="1"/>
    <col min="1283" max="1283" width="134.140625" bestFit="1" customWidth="1"/>
    <col min="1538" max="1538" width="14.7109375" bestFit="1" customWidth="1"/>
    <col min="1539" max="1539" width="134.140625" bestFit="1" customWidth="1"/>
    <col min="1794" max="1794" width="14.7109375" bestFit="1" customWidth="1"/>
    <col min="1795" max="1795" width="134.140625" bestFit="1" customWidth="1"/>
    <col min="2050" max="2050" width="14.7109375" bestFit="1" customWidth="1"/>
    <col min="2051" max="2051" width="134.140625" bestFit="1" customWidth="1"/>
    <col min="2306" max="2306" width="14.7109375" bestFit="1" customWidth="1"/>
    <col min="2307" max="2307" width="134.140625" bestFit="1" customWidth="1"/>
    <col min="2562" max="2562" width="14.7109375" bestFit="1" customWidth="1"/>
    <col min="2563" max="2563" width="134.140625" bestFit="1" customWidth="1"/>
    <col min="2818" max="2818" width="14.7109375" bestFit="1" customWidth="1"/>
    <col min="2819" max="2819" width="134.140625" bestFit="1" customWidth="1"/>
    <col min="3074" max="3074" width="14.7109375" bestFit="1" customWidth="1"/>
    <col min="3075" max="3075" width="134.140625" bestFit="1" customWidth="1"/>
    <col min="3330" max="3330" width="14.7109375" bestFit="1" customWidth="1"/>
    <col min="3331" max="3331" width="134.140625" bestFit="1" customWidth="1"/>
    <col min="3586" max="3586" width="14.7109375" bestFit="1" customWidth="1"/>
    <col min="3587" max="3587" width="134.140625" bestFit="1" customWidth="1"/>
    <col min="3842" max="3842" width="14.7109375" bestFit="1" customWidth="1"/>
    <col min="3843" max="3843" width="134.140625" bestFit="1" customWidth="1"/>
    <col min="4098" max="4098" width="14.7109375" bestFit="1" customWidth="1"/>
    <col min="4099" max="4099" width="134.140625" bestFit="1" customWidth="1"/>
    <col min="4354" max="4354" width="14.7109375" bestFit="1" customWidth="1"/>
    <col min="4355" max="4355" width="134.140625" bestFit="1" customWidth="1"/>
    <col min="4610" max="4610" width="14.7109375" bestFit="1" customWidth="1"/>
    <col min="4611" max="4611" width="134.140625" bestFit="1" customWidth="1"/>
    <col min="4866" max="4866" width="14.7109375" bestFit="1" customWidth="1"/>
    <col min="4867" max="4867" width="134.140625" bestFit="1" customWidth="1"/>
    <col min="5122" max="5122" width="14.7109375" bestFit="1" customWidth="1"/>
    <col min="5123" max="5123" width="134.140625" bestFit="1" customWidth="1"/>
    <col min="5378" max="5378" width="14.7109375" bestFit="1" customWidth="1"/>
    <col min="5379" max="5379" width="134.140625" bestFit="1" customWidth="1"/>
    <col min="5634" max="5634" width="14.7109375" bestFit="1" customWidth="1"/>
    <col min="5635" max="5635" width="134.140625" bestFit="1" customWidth="1"/>
    <col min="5890" max="5890" width="14.7109375" bestFit="1" customWidth="1"/>
    <col min="5891" max="5891" width="134.140625" bestFit="1" customWidth="1"/>
    <col min="6146" max="6146" width="14.7109375" bestFit="1" customWidth="1"/>
    <col min="6147" max="6147" width="134.140625" bestFit="1" customWidth="1"/>
    <col min="6402" max="6402" width="14.7109375" bestFit="1" customWidth="1"/>
    <col min="6403" max="6403" width="134.140625" bestFit="1" customWidth="1"/>
    <col min="6658" max="6658" width="14.7109375" bestFit="1" customWidth="1"/>
    <col min="6659" max="6659" width="134.140625" bestFit="1" customWidth="1"/>
    <col min="6914" max="6914" width="14.7109375" bestFit="1" customWidth="1"/>
    <col min="6915" max="6915" width="134.140625" bestFit="1" customWidth="1"/>
    <col min="7170" max="7170" width="14.7109375" bestFit="1" customWidth="1"/>
    <col min="7171" max="7171" width="134.140625" bestFit="1" customWidth="1"/>
    <col min="7426" max="7426" width="14.7109375" bestFit="1" customWidth="1"/>
    <col min="7427" max="7427" width="134.140625" bestFit="1" customWidth="1"/>
    <col min="7682" max="7682" width="14.7109375" bestFit="1" customWidth="1"/>
    <col min="7683" max="7683" width="134.140625" bestFit="1" customWidth="1"/>
    <col min="7938" max="7938" width="14.7109375" bestFit="1" customWidth="1"/>
    <col min="7939" max="7939" width="134.140625" bestFit="1" customWidth="1"/>
    <col min="8194" max="8194" width="14.7109375" bestFit="1" customWidth="1"/>
    <col min="8195" max="8195" width="134.140625" bestFit="1" customWidth="1"/>
    <col min="8450" max="8450" width="14.7109375" bestFit="1" customWidth="1"/>
    <col min="8451" max="8451" width="134.140625" bestFit="1" customWidth="1"/>
    <col min="8706" max="8706" width="14.7109375" bestFit="1" customWidth="1"/>
    <col min="8707" max="8707" width="134.140625" bestFit="1" customWidth="1"/>
    <col min="8962" max="8962" width="14.7109375" bestFit="1" customWidth="1"/>
    <col min="8963" max="8963" width="134.140625" bestFit="1" customWidth="1"/>
    <col min="9218" max="9218" width="14.7109375" bestFit="1" customWidth="1"/>
    <col min="9219" max="9219" width="134.140625" bestFit="1" customWidth="1"/>
    <col min="9474" max="9474" width="14.7109375" bestFit="1" customWidth="1"/>
    <col min="9475" max="9475" width="134.140625" bestFit="1" customWidth="1"/>
    <col min="9730" max="9730" width="14.7109375" bestFit="1" customWidth="1"/>
    <col min="9731" max="9731" width="134.140625" bestFit="1" customWidth="1"/>
    <col min="9986" max="9986" width="14.7109375" bestFit="1" customWidth="1"/>
    <col min="9987" max="9987" width="134.140625" bestFit="1" customWidth="1"/>
    <col min="10242" max="10242" width="14.7109375" bestFit="1" customWidth="1"/>
    <col min="10243" max="10243" width="134.140625" bestFit="1" customWidth="1"/>
    <col min="10498" max="10498" width="14.7109375" bestFit="1" customWidth="1"/>
    <col min="10499" max="10499" width="134.140625" bestFit="1" customWidth="1"/>
    <col min="10754" max="10754" width="14.7109375" bestFit="1" customWidth="1"/>
    <col min="10755" max="10755" width="134.140625" bestFit="1" customWidth="1"/>
    <col min="11010" max="11010" width="14.7109375" bestFit="1" customWidth="1"/>
    <col min="11011" max="11011" width="134.140625" bestFit="1" customWidth="1"/>
    <col min="11266" max="11266" width="14.7109375" bestFit="1" customWidth="1"/>
    <col min="11267" max="11267" width="134.140625" bestFit="1" customWidth="1"/>
    <col min="11522" max="11522" width="14.7109375" bestFit="1" customWidth="1"/>
    <col min="11523" max="11523" width="134.140625" bestFit="1" customWidth="1"/>
    <col min="11778" max="11778" width="14.7109375" bestFit="1" customWidth="1"/>
    <col min="11779" max="11779" width="134.140625" bestFit="1" customWidth="1"/>
    <col min="12034" max="12034" width="14.7109375" bestFit="1" customWidth="1"/>
    <col min="12035" max="12035" width="134.140625" bestFit="1" customWidth="1"/>
    <col min="12290" max="12290" width="14.7109375" bestFit="1" customWidth="1"/>
    <col min="12291" max="12291" width="134.140625" bestFit="1" customWidth="1"/>
    <col min="12546" max="12546" width="14.7109375" bestFit="1" customWidth="1"/>
    <col min="12547" max="12547" width="134.140625" bestFit="1" customWidth="1"/>
    <col min="12802" max="12802" width="14.7109375" bestFit="1" customWidth="1"/>
    <col min="12803" max="12803" width="134.140625" bestFit="1" customWidth="1"/>
    <col min="13058" max="13058" width="14.7109375" bestFit="1" customWidth="1"/>
    <col min="13059" max="13059" width="134.140625" bestFit="1" customWidth="1"/>
    <col min="13314" max="13314" width="14.7109375" bestFit="1" customWidth="1"/>
    <col min="13315" max="13315" width="134.140625" bestFit="1" customWidth="1"/>
    <col min="13570" max="13570" width="14.7109375" bestFit="1" customWidth="1"/>
    <col min="13571" max="13571" width="134.140625" bestFit="1" customWidth="1"/>
    <col min="13826" max="13826" width="14.7109375" bestFit="1" customWidth="1"/>
    <col min="13827" max="13827" width="134.140625" bestFit="1" customWidth="1"/>
    <col min="14082" max="14082" width="14.7109375" bestFit="1" customWidth="1"/>
    <col min="14083" max="14083" width="134.140625" bestFit="1" customWidth="1"/>
    <col min="14338" max="14338" width="14.7109375" bestFit="1" customWidth="1"/>
    <col min="14339" max="14339" width="134.140625" bestFit="1" customWidth="1"/>
    <col min="14594" max="14594" width="14.7109375" bestFit="1" customWidth="1"/>
    <col min="14595" max="14595" width="134.140625" bestFit="1" customWidth="1"/>
    <col min="14850" max="14850" width="14.7109375" bestFit="1" customWidth="1"/>
    <col min="14851" max="14851" width="134.140625" bestFit="1" customWidth="1"/>
    <col min="15106" max="15106" width="14.7109375" bestFit="1" customWidth="1"/>
    <col min="15107" max="15107" width="134.140625" bestFit="1" customWidth="1"/>
    <col min="15362" max="15362" width="14.7109375" bestFit="1" customWidth="1"/>
    <col min="15363" max="15363" width="134.140625" bestFit="1" customWidth="1"/>
    <col min="15618" max="15618" width="14.7109375" bestFit="1" customWidth="1"/>
    <col min="15619" max="15619" width="134.140625" bestFit="1" customWidth="1"/>
    <col min="15874" max="15874" width="14.7109375" bestFit="1" customWidth="1"/>
    <col min="15875" max="15875" width="134.140625" bestFit="1" customWidth="1"/>
    <col min="16130" max="16130" width="14.7109375" bestFit="1" customWidth="1"/>
    <col min="16131" max="16131" width="134.140625" bestFit="1" customWidth="1"/>
  </cols>
  <sheetData>
    <row r="1" spans="1:3">
      <c r="A1" t="s">
        <v>145</v>
      </c>
      <c r="B1" s="41" t="s">
        <v>146</v>
      </c>
    </row>
    <row r="2" spans="1:3">
      <c r="A2">
        <v>1</v>
      </c>
      <c r="B2" s="41">
        <v>728456</v>
      </c>
      <c r="C2" t="s">
        <v>147</v>
      </c>
    </row>
    <row r="3" spans="1:3">
      <c r="A3">
        <v>2</v>
      </c>
      <c r="B3" s="41">
        <v>10307</v>
      </c>
      <c r="C3" t="s">
        <v>148</v>
      </c>
    </row>
    <row r="4" spans="1:3">
      <c r="A4">
        <v>3</v>
      </c>
      <c r="B4" s="41">
        <v>11521</v>
      </c>
      <c r="C4" t="s">
        <v>149</v>
      </c>
    </row>
    <row r="5" spans="1:3">
      <c r="A5">
        <v>5</v>
      </c>
      <c r="B5" s="41">
        <v>4</v>
      </c>
      <c r="C5" t="s">
        <v>150</v>
      </c>
    </row>
    <row r="6" spans="1:3">
      <c r="A6">
        <v>6</v>
      </c>
      <c r="B6" s="41">
        <v>54</v>
      </c>
      <c r="C6" t="s">
        <v>151</v>
      </c>
    </row>
    <row r="7" spans="1:3">
      <c r="A7">
        <v>7</v>
      </c>
      <c r="B7" s="41">
        <v>16</v>
      </c>
      <c r="C7" t="s">
        <v>152</v>
      </c>
    </row>
    <row r="8" spans="1:3">
      <c r="A8">
        <v>8</v>
      </c>
      <c r="B8" s="41">
        <v>3036</v>
      </c>
      <c r="C8" t="s">
        <v>153</v>
      </c>
    </row>
    <row r="9" spans="1:3">
      <c r="A9">
        <v>9</v>
      </c>
      <c r="B9" s="41">
        <v>72</v>
      </c>
      <c r="C9" t="s">
        <v>154</v>
      </c>
    </row>
    <row r="10" spans="1:3">
      <c r="A10">
        <v>10</v>
      </c>
      <c r="B10" s="41">
        <v>61931</v>
      </c>
      <c r="C10" t="s">
        <v>155</v>
      </c>
    </row>
    <row r="11" spans="1:3">
      <c r="A11">
        <v>11</v>
      </c>
      <c r="B11" s="41">
        <v>4050</v>
      </c>
      <c r="C11" t="s">
        <v>156</v>
      </c>
    </row>
    <row r="12" spans="1:3">
      <c r="A12">
        <v>12</v>
      </c>
      <c r="B12" s="41">
        <v>218</v>
      </c>
      <c r="C12" t="s">
        <v>157</v>
      </c>
    </row>
    <row r="13" spans="1:3">
      <c r="A13">
        <v>13</v>
      </c>
      <c r="B13" s="41">
        <v>16199</v>
      </c>
      <c r="C13" t="s">
        <v>158</v>
      </c>
    </row>
    <row r="14" spans="1:3">
      <c r="A14">
        <v>14</v>
      </c>
      <c r="B14" s="41">
        <v>48761</v>
      </c>
      <c r="C14" t="s">
        <v>159</v>
      </c>
    </row>
    <row r="15" spans="1:3">
      <c r="A15">
        <v>15</v>
      </c>
      <c r="B15" s="41">
        <v>21381</v>
      </c>
      <c r="C15" t="s">
        <v>160</v>
      </c>
    </row>
    <row r="16" spans="1:3">
      <c r="A16">
        <v>16</v>
      </c>
      <c r="B16" s="41">
        <v>35339</v>
      </c>
      <c r="C16" t="s">
        <v>161</v>
      </c>
    </row>
    <row r="17" spans="1:3">
      <c r="A17">
        <v>17</v>
      </c>
      <c r="B17" s="41">
        <v>4552</v>
      </c>
      <c r="C17" t="s">
        <v>162</v>
      </c>
    </row>
    <row r="18" spans="1:3">
      <c r="A18">
        <v>18</v>
      </c>
      <c r="B18" s="41">
        <v>18852</v>
      </c>
      <c r="C18" t="s">
        <v>163</v>
      </c>
    </row>
    <row r="19" spans="1:3">
      <c r="A19">
        <v>19</v>
      </c>
      <c r="B19" s="41">
        <v>330</v>
      </c>
      <c r="C19" t="s">
        <v>164</v>
      </c>
    </row>
    <row r="20" spans="1:3">
      <c r="A20">
        <v>20</v>
      </c>
      <c r="B20" s="41">
        <v>6436</v>
      </c>
      <c r="C20" t="s">
        <v>165</v>
      </c>
    </row>
    <row r="21" spans="1:3">
      <c r="A21">
        <v>21</v>
      </c>
      <c r="B21" s="41">
        <v>1308</v>
      </c>
      <c r="C21" t="s">
        <v>166</v>
      </c>
    </row>
    <row r="22" spans="1:3">
      <c r="A22">
        <v>22</v>
      </c>
      <c r="B22" s="41">
        <v>12984</v>
      </c>
      <c r="C22" t="s">
        <v>167</v>
      </c>
    </row>
    <row r="23" spans="1:3">
      <c r="A23">
        <v>23</v>
      </c>
      <c r="B23" s="41">
        <v>25383</v>
      </c>
      <c r="C23" t="s">
        <v>168</v>
      </c>
    </row>
    <row r="24" spans="1:3">
      <c r="A24">
        <v>24</v>
      </c>
      <c r="B24" s="41">
        <v>3515</v>
      </c>
      <c r="C24" t="s">
        <v>169</v>
      </c>
    </row>
    <row r="25" spans="1:3">
      <c r="A25">
        <v>25</v>
      </c>
      <c r="B25" s="41">
        <v>100581</v>
      </c>
      <c r="C25" t="s">
        <v>170</v>
      </c>
    </row>
    <row r="26" spans="1:3">
      <c r="A26">
        <v>26</v>
      </c>
      <c r="B26" s="41">
        <v>10280</v>
      </c>
      <c r="C26" t="s">
        <v>171</v>
      </c>
    </row>
    <row r="27" spans="1:3">
      <c r="A27">
        <v>27</v>
      </c>
      <c r="B27" s="41">
        <v>12284</v>
      </c>
      <c r="C27" t="s">
        <v>172</v>
      </c>
    </row>
    <row r="28" spans="1:3">
      <c r="A28">
        <v>28</v>
      </c>
      <c r="B28" s="41">
        <v>28920</v>
      </c>
      <c r="C28" t="s">
        <v>173</v>
      </c>
    </row>
    <row r="29" spans="1:3">
      <c r="A29">
        <v>29</v>
      </c>
      <c r="B29" s="41">
        <v>3741</v>
      </c>
      <c r="C29" t="s">
        <v>174</v>
      </c>
    </row>
    <row r="30" spans="1:3">
      <c r="A30">
        <v>30</v>
      </c>
      <c r="B30" s="41">
        <v>6378</v>
      </c>
      <c r="C30" t="s">
        <v>175</v>
      </c>
    </row>
    <row r="31" spans="1:3">
      <c r="A31">
        <v>31</v>
      </c>
      <c r="B31" s="41">
        <v>23326</v>
      </c>
      <c r="C31" t="s">
        <v>176</v>
      </c>
    </row>
    <row r="32" spans="1:3">
      <c r="A32">
        <v>32</v>
      </c>
      <c r="B32" s="41">
        <v>39370</v>
      </c>
      <c r="C32" t="s">
        <v>177</v>
      </c>
    </row>
    <row r="33" spans="1:3">
      <c r="A33">
        <v>33</v>
      </c>
      <c r="B33" s="41">
        <v>33956</v>
      </c>
      <c r="C33" t="s">
        <v>178</v>
      </c>
    </row>
    <row r="34" spans="1:3">
      <c r="A34">
        <v>35</v>
      </c>
      <c r="B34" s="41">
        <v>15673</v>
      </c>
      <c r="C34" t="s">
        <v>179</v>
      </c>
    </row>
    <row r="35" spans="1:3">
      <c r="A35">
        <v>36</v>
      </c>
      <c r="B35" s="41">
        <v>719</v>
      </c>
      <c r="C35" t="s">
        <v>180</v>
      </c>
    </row>
    <row r="36" spans="1:3">
      <c r="A36">
        <v>37</v>
      </c>
      <c r="B36" s="41">
        <v>1575</v>
      </c>
      <c r="C36" t="s">
        <v>181</v>
      </c>
    </row>
    <row r="37" spans="1:3">
      <c r="A37">
        <v>38</v>
      </c>
      <c r="B37" s="41">
        <v>8705</v>
      </c>
      <c r="C37" t="s">
        <v>182</v>
      </c>
    </row>
    <row r="38" spans="1:3">
      <c r="A38">
        <v>39</v>
      </c>
      <c r="B38" s="41">
        <v>929</v>
      </c>
      <c r="C38" t="s">
        <v>183</v>
      </c>
    </row>
    <row r="39" spans="1:3">
      <c r="A39">
        <v>41</v>
      </c>
      <c r="B39" s="41">
        <v>275328</v>
      </c>
      <c r="C39" t="s">
        <v>184</v>
      </c>
    </row>
    <row r="40" spans="1:3">
      <c r="A40">
        <v>42</v>
      </c>
      <c r="B40" s="41">
        <v>13291</v>
      </c>
      <c r="C40" t="s">
        <v>185</v>
      </c>
    </row>
    <row r="41" spans="1:3">
      <c r="A41">
        <v>43</v>
      </c>
      <c r="B41" s="41">
        <v>491913</v>
      </c>
      <c r="C41" t="s">
        <v>186</v>
      </c>
    </row>
    <row r="42" spans="1:3">
      <c r="A42">
        <v>45</v>
      </c>
      <c r="B42" s="41">
        <v>163443</v>
      </c>
      <c r="C42" t="s">
        <v>187</v>
      </c>
    </row>
    <row r="43" spans="1:3">
      <c r="A43">
        <v>46</v>
      </c>
      <c r="B43" s="41">
        <v>454598</v>
      </c>
      <c r="C43" t="s">
        <v>188</v>
      </c>
    </row>
    <row r="44" spans="1:3">
      <c r="A44">
        <v>47</v>
      </c>
      <c r="B44" s="41">
        <v>800471</v>
      </c>
      <c r="C44" t="s">
        <v>189</v>
      </c>
    </row>
    <row r="45" spans="1:3">
      <c r="A45">
        <v>49</v>
      </c>
      <c r="B45" s="41">
        <v>119898</v>
      </c>
      <c r="C45" t="s">
        <v>190</v>
      </c>
    </row>
    <row r="46" spans="1:3">
      <c r="A46">
        <v>50</v>
      </c>
      <c r="B46" s="41">
        <v>2507</v>
      </c>
      <c r="C46" t="s">
        <v>191</v>
      </c>
    </row>
    <row r="47" spans="1:3">
      <c r="A47">
        <v>51</v>
      </c>
      <c r="B47" s="41">
        <v>242</v>
      </c>
      <c r="C47" t="s">
        <v>192</v>
      </c>
    </row>
    <row r="48" spans="1:3">
      <c r="A48">
        <v>52</v>
      </c>
      <c r="B48" s="41">
        <v>30616</v>
      </c>
      <c r="C48" t="s">
        <v>193</v>
      </c>
    </row>
    <row r="49" spans="1:3">
      <c r="A49">
        <v>53</v>
      </c>
      <c r="B49" s="41">
        <v>4288</v>
      </c>
      <c r="C49" t="s">
        <v>194</v>
      </c>
    </row>
    <row r="50" spans="1:3">
      <c r="A50">
        <v>55</v>
      </c>
      <c r="B50" s="41">
        <v>59634</v>
      </c>
      <c r="C50" t="s">
        <v>195</v>
      </c>
    </row>
    <row r="51" spans="1:3">
      <c r="A51">
        <v>56</v>
      </c>
      <c r="B51" s="41">
        <v>360075</v>
      </c>
      <c r="C51" t="s">
        <v>196</v>
      </c>
    </row>
    <row r="52" spans="1:3">
      <c r="A52">
        <v>58</v>
      </c>
      <c r="B52" s="41">
        <v>10914</v>
      </c>
      <c r="C52" t="s">
        <v>197</v>
      </c>
    </row>
    <row r="53" spans="1:3">
      <c r="A53">
        <v>59</v>
      </c>
      <c r="B53" s="41">
        <v>12285</v>
      </c>
      <c r="C53" t="s">
        <v>198</v>
      </c>
    </row>
    <row r="54" spans="1:3">
      <c r="A54">
        <v>60</v>
      </c>
      <c r="B54" s="41">
        <v>2149</v>
      </c>
      <c r="C54" t="s">
        <v>199</v>
      </c>
    </row>
    <row r="55" spans="1:3">
      <c r="A55">
        <v>61</v>
      </c>
      <c r="B55" s="41">
        <v>10807</v>
      </c>
      <c r="C55" t="s">
        <v>200</v>
      </c>
    </row>
    <row r="56" spans="1:3">
      <c r="A56">
        <v>62</v>
      </c>
      <c r="B56" s="41">
        <v>48770</v>
      </c>
      <c r="C56" t="s">
        <v>201</v>
      </c>
    </row>
    <row r="57" spans="1:3">
      <c r="A57">
        <v>63</v>
      </c>
      <c r="B57" s="41">
        <v>50382</v>
      </c>
      <c r="C57" t="s">
        <v>202</v>
      </c>
    </row>
    <row r="58" spans="1:3">
      <c r="A58">
        <v>64</v>
      </c>
      <c r="B58" s="41">
        <v>10899</v>
      </c>
      <c r="C58" t="s">
        <v>203</v>
      </c>
    </row>
    <row r="59" spans="1:3">
      <c r="A59">
        <v>65</v>
      </c>
      <c r="B59" s="41">
        <v>552</v>
      </c>
      <c r="C59" t="s">
        <v>204</v>
      </c>
    </row>
    <row r="60" spans="1:3">
      <c r="A60">
        <v>66</v>
      </c>
      <c r="B60" s="41">
        <v>101719</v>
      </c>
      <c r="C60" t="s">
        <v>205</v>
      </c>
    </row>
    <row r="61" spans="1:3">
      <c r="A61">
        <v>68</v>
      </c>
      <c r="B61" s="41">
        <v>283829</v>
      </c>
      <c r="C61" t="s">
        <v>206</v>
      </c>
    </row>
    <row r="62" spans="1:3">
      <c r="A62">
        <v>69</v>
      </c>
      <c r="B62" s="41">
        <v>11592</v>
      </c>
      <c r="C62" t="s">
        <v>207</v>
      </c>
    </row>
    <row r="63" spans="1:3">
      <c r="A63">
        <v>70</v>
      </c>
      <c r="B63" s="41">
        <v>80134</v>
      </c>
      <c r="C63" t="s">
        <v>208</v>
      </c>
    </row>
    <row r="64" spans="1:3">
      <c r="A64">
        <v>71</v>
      </c>
      <c r="B64" s="41">
        <v>29964</v>
      </c>
      <c r="C64" t="s">
        <v>209</v>
      </c>
    </row>
    <row r="65" spans="1:3">
      <c r="A65">
        <v>72</v>
      </c>
      <c r="B65" s="41">
        <v>5795</v>
      </c>
      <c r="C65" t="s">
        <v>210</v>
      </c>
    </row>
    <row r="66" spans="1:3">
      <c r="A66">
        <v>73</v>
      </c>
      <c r="B66" s="41">
        <v>35517</v>
      </c>
      <c r="C66" t="s">
        <v>211</v>
      </c>
    </row>
    <row r="67" spans="1:3">
      <c r="A67">
        <v>74</v>
      </c>
      <c r="B67" s="41">
        <v>61413</v>
      </c>
      <c r="C67" t="s">
        <v>212</v>
      </c>
    </row>
    <row r="68" spans="1:3">
      <c r="A68">
        <v>75</v>
      </c>
      <c r="B68" s="41">
        <v>746</v>
      </c>
      <c r="C68" t="s">
        <v>213</v>
      </c>
    </row>
    <row r="69" spans="1:3">
      <c r="A69">
        <v>77</v>
      </c>
      <c r="B69" s="41">
        <v>21055</v>
      </c>
      <c r="C69" t="s">
        <v>214</v>
      </c>
    </row>
    <row r="70" spans="1:3">
      <c r="A70">
        <v>78</v>
      </c>
      <c r="B70" s="41">
        <v>1097</v>
      </c>
      <c r="C70" t="s">
        <v>215</v>
      </c>
    </row>
    <row r="71" spans="1:3">
      <c r="A71">
        <v>79</v>
      </c>
      <c r="B71" s="41">
        <v>17538</v>
      </c>
      <c r="C71" t="s">
        <v>216</v>
      </c>
    </row>
    <row r="72" spans="1:3">
      <c r="A72">
        <v>80</v>
      </c>
      <c r="B72" s="41">
        <v>3960</v>
      </c>
      <c r="C72" t="s">
        <v>217</v>
      </c>
    </row>
    <row r="73" spans="1:3">
      <c r="A73">
        <v>81</v>
      </c>
      <c r="B73" s="41">
        <v>73988</v>
      </c>
      <c r="C73" t="s">
        <v>218</v>
      </c>
    </row>
    <row r="74" spans="1:3">
      <c r="A74">
        <v>82</v>
      </c>
      <c r="B74" s="41">
        <v>72261</v>
      </c>
      <c r="C74" t="s">
        <v>219</v>
      </c>
    </row>
    <row r="75" spans="1:3">
      <c r="A75">
        <v>84</v>
      </c>
      <c r="B75" s="41">
        <v>40</v>
      </c>
      <c r="C75" t="s">
        <v>220</v>
      </c>
    </row>
    <row r="76" spans="1:3">
      <c r="A76">
        <v>85</v>
      </c>
      <c r="B76" s="41">
        <v>31202</v>
      </c>
      <c r="C76" t="s">
        <v>221</v>
      </c>
    </row>
    <row r="77" spans="1:3">
      <c r="A77">
        <v>86</v>
      </c>
      <c r="B77" s="41">
        <v>23057</v>
      </c>
      <c r="C77" t="s">
        <v>222</v>
      </c>
    </row>
    <row r="78" spans="1:3">
      <c r="A78">
        <v>87</v>
      </c>
      <c r="B78" s="41">
        <v>7686</v>
      </c>
      <c r="C78" t="s">
        <v>223</v>
      </c>
    </row>
    <row r="79" spans="1:3">
      <c r="A79">
        <v>88</v>
      </c>
      <c r="B79" s="41">
        <v>13894</v>
      </c>
      <c r="C79" t="s">
        <v>224</v>
      </c>
    </row>
    <row r="80" spans="1:3">
      <c r="A80">
        <v>90</v>
      </c>
      <c r="B80" s="41">
        <v>15667</v>
      </c>
      <c r="C80" t="s">
        <v>225</v>
      </c>
    </row>
    <row r="81" spans="1:3">
      <c r="A81">
        <v>91</v>
      </c>
      <c r="B81" s="41">
        <v>1331</v>
      </c>
      <c r="C81" t="s">
        <v>226</v>
      </c>
    </row>
    <row r="82" spans="1:3">
      <c r="A82">
        <v>92</v>
      </c>
      <c r="B82" s="41">
        <v>7410</v>
      </c>
      <c r="C82" t="s">
        <v>227</v>
      </c>
    </row>
    <row r="83" spans="1:3">
      <c r="A83">
        <v>93</v>
      </c>
      <c r="B83" s="41">
        <v>50002</v>
      </c>
      <c r="C83" t="s">
        <v>228</v>
      </c>
    </row>
    <row r="84" spans="1:3">
      <c r="A84">
        <v>94</v>
      </c>
      <c r="B84" s="41">
        <v>2391</v>
      </c>
      <c r="C84" t="s">
        <v>229</v>
      </c>
    </row>
    <row r="85" spans="1:3">
      <c r="A85">
        <v>95</v>
      </c>
      <c r="B85" s="41">
        <v>39107</v>
      </c>
      <c r="C85" t="s">
        <v>230</v>
      </c>
    </row>
    <row r="86" spans="1:3">
      <c r="A86">
        <v>96</v>
      </c>
      <c r="B86" s="41">
        <v>195257</v>
      </c>
      <c r="C86" t="s">
        <v>231</v>
      </c>
    </row>
    <row r="87" spans="1:3">
      <c r="A87">
        <v>97</v>
      </c>
      <c r="B87" s="41">
        <v>20</v>
      </c>
      <c r="C87" t="s">
        <v>232</v>
      </c>
    </row>
    <row r="88" spans="1:3">
      <c r="A88">
        <v>98</v>
      </c>
      <c r="B88" s="41">
        <v>6</v>
      </c>
      <c r="C88" t="s">
        <v>233</v>
      </c>
    </row>
    <row r="89" spans="1:3">
      <c r="A89">
        <v>99</v>
      </c>
      <c r="B89" s="41">
        <v>8</v>
      </c>
      <c r="C89" t="s">
        <v>234</v>
      </c>
    </row>
    <row r="90" spans="1:3">
      <c r="B90" s="41">
        <v>5411890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12</vt:i4>
      </vt:variant>
      <vt:variant>
        <vt:lpstr>Intervalli denominati</vt:lpstr>
      </vt:variant>
      <vt:variant>
        <vt:i4>3</vt:i4>
      </vt:variant>
    </vt:vector>
  </HeadingPairs>
  <TitlesOfParts>
    <vt:vector size="15" baseType="lpstr">
      <vt:lpstr>Tracciato (2)</vt:lpstr>
      <vt:lpstr>Tracciato</vt:lpstr>
      <vt:lpstr>BilV2020</vt:lpstr>
      <vt:lpstr>Score</vt:lpstr>
      <vt:lpstr>soci ed Esponenti</vt:lpstr>
      <vt:lpstr>Clienti Arr.</vt:lpstr>
      <vt:lpstr>Bilancio</vt:lpstr>
      <vt:lpstr>Tabelle</vt:lpstr>
      <vt:lpstr>Ateco</vt:lpstr>
      <vt:lpstr>L662</vt:lpstr>
      <vt:lpstr>Score Dettaglio</vt:lpstr>
      <vt:lpstr>Bilancio Ottico</vt:lpstr>
      <vt:lpstr>Tracciato!Area_stampa</vt:lpstr>
      <vt:lpstr>'Tracciato (2)'!Area_stampa</vt:lpstr>
      <vt:lpstr>tota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</dc:creator>
  <cp:lastModifiedBy>m.villa MaSTeR Information</cp:lastModifiedBy>
  <cp:lastPrinted>2019-11-13T17:34:18Z</cp:lastPrinted>
  <dcterms:created xsi:type="dcterms:W3CDTF">2015-06-05T18:19:34Z</dcterms:created>
  <dcterms:modified xsi:type="dcterms:W3CDTF">2022-09-22T15:03:07Z</dcterms:modified>
</cp:coreProperties>
</file>